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75" yWindow="5670" windowWidth="20730" windowHeight="10905"/>
  </bookViews>
  <sheets>
    <sheet name="20 m3h felett" sheetId="1" r:id="rId1"/>
  </sheets>
  <definedNames>
    <definedName name="_xlnm._FilterDatabase" localSheetId="0" hidden="1">'20 m3h felett'!$A$2:$AB$22</definedName>
    <definedName name="_xlnm.Print_Titles" localSheetId="0">'20 m3h felett'!$1:$2</definedName>
    <definedName name="_xlnm.Print_Area" localSheetId="0">'20 m3h felett'!$A$1:$AB$73</definedName>
  </definedNames>
  <calcPr calcId="145621"/>
</workbook>
</file>

<file path=xl/calcChain.xml><?xml version="1.0" encoding="utf-8"?>
<calcChain xmlns="http://schemas.openxmlformats.org/spreadsheetml/2006/main">
  <c r="P73" i="1" l="1"/>
  <c r="P72" i="1"/>
  <c r="P59" i="1" l="1"/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3" i="1"/>
  <c r="P42" i="1"/>
  <c r="P43" i="1"/>
  <c r="P44" i="1"/>
  <c r="P45" i="1"/>
  <c r="P41" i="1"/>
  <c r="P3" i="1" l="1"/>
  <c r="P4" i="1"/>
  <c r="P5" i="1"/>
  <c r="P6" i="1"/>
  <c r="P7" i="1"/>
  <c r="P8" i="1"/>
  <c r="P9" i="1"/>
  <c r="P10" i="1"/>
  <c r="P11" i="1"/>
  <c r="P12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70" i="1" l="1"/>
  <c r="P69" i="1"/>
  <c r="P68" i="1"/>
  <c r="P67" i="1"/>
  <c r="P66" i="1"/>
  <c r="P65" i="1"/>
  <c r="P64" i="1"/>
  <c r="P63" i="1"/>
  <c r="P62" i="1"/>
  <c r="P61" i="1"/>
  <c r="P60" i="1"/>
  <c r="P71" i="1" s="1"/>
  <c r="L32" i="1" l="1"/>
  <c r="L39" i="1"/>
  <c r="L38" i="1"/>
  <c r="L34" i="1"/>
  <c r="L33" i="1"/>
  <c r="L31" i="1"/>
  <c r="L27" i="1"/>
  <c r="L23" i="1"/>
  <c r="L22" i="1"/>
  <c r="L36" i="1"/>
  <c r="L21" i="1"/>
  <c r="L37" i="1"/>
  <c r="L26" i="1"/>
  <c r="L18" i="1"/>
  <c r="L17" i="1"/>
  <c r="L16" i="1"/>
  <c r="L14" i="1"/>
  <c r="L15" i="1"/>
  <c r="L20" i="1"/>
  <c r="L25" i="1"/>
  <c r="L30" i="1"/>
  <c r="L40" i="1"/>
  <c r="L24" i="1"/>
  <c r="U71" i="1"/>
  <c r="L28" i="1"/>
  <c r="L35" i="1"/>
  <c r="L19" i="1"/>
  <c r="X71" i="1"/>
  <c r="R71" i="1"/>
  <c r="Y71" i="1"/>
  <c r="Z71" i="1"/>
  <c r="W71" i="1"/>
  <c r="AA71" i="1"/>
  <c r="L29" i="1"/>
  <c r="T71" i="1"/>
  <c r="V71" i="1"/>
  <c r="S71" i="1"/>
  <c r="Q71" i="1"/>
  <c r="AB71" i="1" l="1"/>
  <c r="L13" i="1"/>
</calcChain>
</file>

<file path=xl/comments1.xml><?xml version="1.0" encoding="utf-8"?>
<comments xmlns="http://schemas.openxmlformats.org/spreadsheetml/2006/main">
  <authors>
    <author>Kun Attila</author>
    <author>Bertalan Gábor</author>
  </authors>
  <commentList>
    <comment ref="N2" authorId="0">
      <text>
        <r>
          <rPr>
            <b/>
            <sz val="9"/>
            <color indexed="81"/>
            <rFont val="Tahoma"/>
            <family val="2"/>
            <charset val="238"/>
          </rPr>
          <t>Az FGSZ Földgázszállító Zrt. által publikált Földgáz minőség elszámolási rend (MER) alapján.
http://fgsz.hu/content/foldgazminoseg-elszamolasi-rendje</t>
        </r>
      </text>
    </comment>
    <comment ref="M45" authorId="1">
      <text>
        <r>
          <rPr>
            <b/>
            <sz val="9"/>
            <color indexed="81"/>
            <rFont val="Segoe UI"/>
            <family val="2"/>
            <charset val="238"/>
          </rPr>
          <t>Bertalan Gábor:</t>
        </r>
        <r>
          <rPr>
            <sz val="9"/>
            <color indexed="81"/>
            <rFont val="Segoe UI"/>
            <family val="2"/>
            <charset val="238"/>
          </rPr>
          <t xml:space="preserve">
Szeretnénk csökkenteni
125 m3/h-ra</t>
        </r>
      </text>
    </comment>
  </commentList>
</comments>
</file>

<file path=xl/sharedStrings.xml><?xml version="1.0" encoding="utf-8"?>
<sst xmlns="http://schemas.openxmlformats.org/spreadsheetml/2006/main" count="833" uniqueCount="372">
  <si>
    <t>Sorszám</t>
  </si>
  <si>
    <t>Jelenlegi szolgáltató</t>
  </si>
  <si>
    <t>Területi elosztó</t>
  </si>
  <si>
    <t>Csúcsnapi kapacitás (m3/nap)</t>
  </si>
  <si>
    <t>Tervezett éves fogyasztás (m3)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</si>
  <si>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</si>
  <si>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</si>
  <si>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</si>
  <si>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</si>
  <si>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</si>
  <si>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</si>
  <si>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</si>
  <si>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</si>
  <si>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</si>
  <si>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</si>
  <si>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</si>
  <si>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</si>
  <si>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Mérési pont azonosító</t>
  </si>
  <si>
    <t>Igényelt földgáz mennyiség fogyasztási helyenként, havi bontásban (m3)</t>
  </si>
  <si>
    <t>Szerződő megnevezése</t>
  </si>
  <si>
    <t>Szerződő címe</t>
  </si>
  <si>
    <t>Lekötött teljesítmény
(m3/h)</t>
  </si>
  <si>
    <t>Számlafizető megnevezése</t>
  </si>
  <si>
    <t>Számlafizető címe</t>
  </si>
  <si>
    <t>Területi elosztó székhelye</t>
  </si>
  <si>
    <r>
      <t xml:space="preserve">Fűtőérték tájékoztató jelleggel </t>
    </r>
    <r>
      <rPr>
        <b/>
        <u/>
        <sz val="10"/>
        <rFont val="Arial"/>
        <family val="2"/>
        <charset val="238"/>
      </rPr>
      <t>100 m3/h felett</t>
    </r>
  </si>
  <si>
    <r>
      <t xml:space="preserve">Átadóállomás neve tájékoztató jelleggel </t>
    </r>
    <r>
      <rPr>
        <b/>
        <u/>
        <sz val="10"/>
        <rFont val="Arial"/>
        <family val="2"/>
        <charset val="238"/>
      </rPr>
      <t>100 m3/h felett</t>
    </r>
  </si>
  <si>
    <t>Fogyasztási hely megnevezése</t>
  </si>
  <si>
    <t>Fogyasztási hely címe</t>
  </si>
  <si>
    <t>Szerződött mennyiség</t>
  </si>
  <si>
    <t>Tervezett mennyiség</t>
  </si>
  <si>
    <t>Lukács Gyógyfürdő</t>
  </si>
  <si>
    <t>1023 Budapest, Frankel Leó . 25.</t>
  </si>
  <si>
    <t>39N060006103000J</t>
  </si>
  <si>
    <t>FŐGÁZ</t>
  </si>
  <si>
    <t>FŐGÁZ Földgázelosztási Kft.</t>
  </si>
  <si>
    <t>4104MJ/h</t>
  </si>
  <si>
    <t>Széchenyi Gyógyfürdő</t>
  </si>
  <si>
    <t>1146 Budapest, Állatkerti krt. 11.</t>
  </si>
  <si>
    <t>39N600006163000K</t>
  </si>
  <si>
    <t>5267MJ/h</t>
  </si>
  <si>
    <t>Római strandfürdő</t>
  </si>
  <si>
    <t>1039 Budapest, Rozgonyi P. u. 2.</t>
  </si>
  <si>
    <t>39N060005932000W</t>
  </si>
  <si>
    <t>3762MJ/h</t>
  </si>
  <si>
    <t>Dandár Gyógyfürdő</t>
  </si>
  <si>
    <t>1095 Budapest, Dandár u. 5.</t>
  </si>
  <si>
    <t>39N060005789000I</t>
  </si>
  <si>
    <t>Gellért Gyógyfürdő</t>
  </si>
  <si>
    <t>1114 Budapest, Kemenes u. 2.</t>
  </si>
  <si>
    <t>39N061039344000P</t>
  </si>
  <si>
    <t>Király Gyógyfürdő</t>
  </si>
  <si>
    <t>1027 Budapest, Fő u. 82-84.</t>
  </si>
  <si>
    <t>39N060018241000A</t>
  </si>
  <si>
    <t>Csillaghegyi strandf.Szálló és étterem</t>
  </si>
  <si>
    <t>1038 Budapest, Pusztakuti u. 3.</t>
  </si>
  <si>
    <t>39N060018245000R</t>
  </si>
  <si>
    <t>Rudas Gyógyfürdő</t>
  </si>
  <si>
    <t>1013 Budapőest, Döbrentei tér 9.</t>
  </si>
  <si>
    <t>39N060019628000P</t>
  </si>
  <si>
    <t>Paskál strandfürdő</t>
  </si>
  <si>
    <t>1141 Budapest, Egressy u. 121.</t>
  </si>
  <si>
    <t>folyamatban</t>
  </si>
  <si>
    <t>Központi Irodaház</t>
  </si>
  <si>
    <t>1034 Budapest Szőlő u. 38</t>
  </si>
  <si>
    <t>BKV Zrt</t>
  </si>
  <si>
    <t>1072 Budapest, Akácfa u. 15.</t>
  </si>
  <si>
    <t>Szép Ilona
áramátalakító + kocsiszín</t>
  </si>
  <si>
    <t>1021 Budapest, Budakeszi út 9-11.</t>
  </si>
  <si>
    <t>39N060006297000C</t>
  </si>
  <si>
    <t>FŐGÁZ Zrt</t>
  </si>
  <si>
    <t>FŐGÁZ Földgázelosztási Kft</t>
  </si>
  <si>
    <t>Budapest</t>
  </si>
  <si>
    <t>Óbuda
autóbusz telephely</t>
  </si>
  <si>
    <t>1037 Budapest, Pomázi út 15.</t>
  </si>
  <si>
    <t>39N060006109000Q</t>
  </si>
  <si>
    <t>Angyalföld
áramátalakító + kocsiszín</t>
  </si>
  <si>
    <t>1045 Budapest, Pozsonyi utca 1.</t>
  </si>
  <si>
    <t>39N060006097000Q</t>
  </si>
  <si>
    <t>Székház</t>
  </si>
  <si>
    <t>1072 Budapest, Akácfa utca 15.</t>
  </si>
  <si>
    <t>39N060006736000I</t>
  </si>
  <si>
    <t>Hungária
áramátalakító + kocsiszín</t>
  </si>
  <si>
    <t>1087 Budapest, Törökbecse utca 1.</t>
  </si>
  <si>
    <t>39N060006118000P</t>
  </si>
  <si>
    <t>Baross
áramátalakító + kocsiszín</t>
  </si>
  <si>
    <t>1086 Budapest, Fiumei út 27.</t>
  </si>
  <si>
    <t>39N0600065070008</t>
  </si>
  <si>
    <t>Diszpécserház</t>
  </si>
  <si>
    <t>1088 Budapest, Szabó Ervin tér 2.</t>
  </si>
  <si>
    <t>39N060006116000Z</t>
  </si>
  <si>
    <t>Száva
áramátalakító + kocsiszín</t>
  </si>
  <si>
    <t>1091 Budapest, Üllői út 197-199.</t>
  </si>
  <si>
    <t>39N060006125000Y</t>
  </si>
  <si>
    <t>Kőbányai troli- és autóbusz divizíó</t>
  </si>
  <si>
    <t>1101 Budapest, Pongrác út 6.</t>
  </si>
  <si>
    <t>39N060000173000P</t>
  </si>
  <si>
    <t>Kelenföldi
autóbusz telephely</t>
  </si>
  <si>
    <t>1113 Budapest, Hamzsabégi út 55.</t>
  </si>
  <si>
    <t>39N0600064690006</t>
  </si>
  <si>
    <t>Kelenföldi
metró járműtelep</t>
  </si>
  <si>
    <t>1118 Budapest, Borszéki utca 44.</t>
  </si>
  <si>
    <t>39N061423651000U</t>
  </si>
  <si>
    <t>Zugló kocsiszín</t>
  </si>
  <si>
    <t>1146 Budapest, Thököly út 173.</t>
  </si>
  <si>
    <t>39N0600063730000</t>
  </si>
  <si>
    <t>Millfav kocsiszín</t>
  </si>
  <si>
    <t>1145 Budapest, Erzsébet királyné útja 10.</t>
  </si>
  <si>
    <t>39N0600063630006</t>
  </si>
  <si>
    <t>Cinkota autóbusz telephely</t>
  </si>
  <si>
    <t>1161 Budapest, Rákosligeti határút</t>
  </si>
  <si>
    <t>39N0600061660005</t>
  </si>
  <si>
    <t>Délpesti
autóbusz telephely</t>
  </si>
  <si>
    <t>1194 Budapest, Méta utca 39.</t>
  </si>
  <si>
    <t>39N0600064870004</t>
  </si>
  <si>
    <t>CNG töltőállomás</t>
  </si>
  <si>
    <t>1101 Budapest, Salgótarjáni utca 45.</t>
  </si>
  <si>
    <t>39N0614285150001</t>
  </si>
  <si>
    <t>Flottakezelési és Ellátó Szakszolgálat</t>
  </si>
  <si>
    <t>1089. Orczy út 34-36.</t>
  </si>
  <si>
    <t>39N0600136350008</t>
  </si>
  <si>
    <t>Ferencváros
kocsiszín</t>
  </si>
  <si>
    <t>1097 Budapest, Könyves Kálmán krt. 7</t>
  </si>
  <si>
    <t>39N0600059730003</t>
  </si>
  <si>
    <t>Budafok
áramátalakító + kocsiszín</t>
  </si>
  <si>
    <t>1116 Budapest, Fehérvári út 247.</t>
  </si>
  <si>
    <t>39N060005830000C</t>
  </si>
  <si>
    <t>Fogas kocsiszín</t>
  </si>
  <si>
    <t>1125. Szilágyi Erzsébet fasor 16.</t>
  </si>
  <si>
    <t>39N060013631000S</t>
  </si>
  <si>
    <t>Metró irodaépület</t>
  </si>
  <si>
    <t>1143. Hungária krt.</t>
  </si>
  <si>
    <t>39N060013633000I</t>
  </si>
  <si>
    <t>Szakmunkásképzők</t>
  </si>
  <si>
    <t>1194. André Citroen utca 1.</t>
  </si>
  <si>
    <t>39N060013637000Z</t>
  </si>
  <si>
    <t>Cinkota HÉV
kocsiszín</t>
  </si>
  <si>
    <t>1164 Budapest, Állomás tér 2.</t>
  </si>
  <si>
    <t>39N060006169000R</t>
  </si>
  <si>
    <t>Ráckeve HÉV
járműtelep</t>
  </si>
  <si>
    <t>2300 Ráckeve, Kossuth u. 1.</t>
  </si>
  <si>
    <t>39N1125789810006</t>
  </si>
  <si>
    <t>TIGÁZ Zrt</t>
  </si>
  <si>
    <t>Hajdúszoboszló</t>
  </si>
  <si>
    <t>Szentendre HÉV
kocsiszín</t>
  </si>
  <si>
    <t>2000 Szentendre, Vasúti villasor 4.</t>
  </si>
  <si>
    <t>39N112578966000U</t>
  </si>
  <si>
    <t xml:space="preserve">Szentendre HÉV
megállóhely- </t>
  </si>
  <si>
    <t>1039. B.megyer-Szt.endrei u.412.</t>
  </si>
  <si>
    <t>39N060013643000C</t>
  </si>
  <si>
    <t xml:space="preserve">Ráckeve HÉV
megállóhely- </t>
  </si>
  <si>
    <t xml:space="preserve">2330 Dunaharaszti Fő utca 1. </t>
  </si>
  <si>
    <t>39N112583665000D</t>
  </si>
  <si>
    <t>Budapesti Temetkezési Intézet Zrt</t>
  </si>
  <si>
    <t>1134 Budapest, Váci út. 23-27</t>
  </si>
  <si>
    <t>Budapesti Temetkezési Intézet Zrt.</t>
  </si>
  <si>
    <t>Csepel</t>
  </si>
  <si>
    <t>1214 Budapest, Rákóczi Ferenc utca 270.</t>
  </si>
  <si>
    <t>39N060008263000Y</t>
  </si>
  <si>
    <t>Főgáz Zrt.</t>
  </si>
  <si>
    <t>Főgáz Földgázelosztási Kft</t>
  </si>
  <si>
    <t>1081 Budapest, II. János Pál pápa tér 20.</t>
  </si>
  <si>
    <t>Pesterzsébet</t>
  </si>
  <si>
    <t>1201 Budapest, Temető sor</t>
  </si>
  <si>
    <t>39N060008264000T</t>
  </si>
  <si>
    <t>Farkasrét</t>
  </si>
  <si>
    <t>1124 Budapest, Németvölgyi út 99.</t>
  </si>
  <si>
    <t>39N060008256000P</t>
  </si>
  <si>
    <t>Óbuda</t>
  </si>
  <si>
    <t>1037 Budapest, Bécsi út 365-367.</t>
  </si>
  <si>
    <t>39N060735468000X</t>
  </si>
  <si>
    <t>Újköztemető</t>
  </si>
  <si>
    <t>1108 Budapest, Kozma utca 8-10.</t>
  </si>
  <si>
    <t>39N060006331000Y</t>
  </si>
  <si>
    <t>FŐKERT Nonprofit Zrt.</t>
  </si>
  <si>
    <t>1073 Budapest, Dob utca 90.</t>
  </si>
  <si>
    <t>39N0611684660004</t>
  </si>
  <si>
    <t>FŐGÁZ Zrt.</t>
  </si>
  <si>
    <t>1082 Budapest, II. János Pál pápa tér 20.</t>
  </si>
  <si>
    <t>1074 Budapest, Dob utca 90.</t>
  </si>
  <si>
    <t>Termesztő telep, Fasori üzem</t>
  </si>
  <si>
    <t>1106 Budapest, Keresztúri út 130.</t>
  </si>
  <si>
    <t>39N060006467000G</t>
  </si>
  <si>
    <t>1075 Budapest, Dob utca 90.</t>
  </si>
  <si>
    <t>Parkfenntartó épület</t>
  </si>
  <si>
    <t>1146 Budapest, Olof Palme sétány 2.</t>
  </si>
  <si>
    <t>39N061370419000H</t>
  </si>
  <si>
    <t>FŐKÉTÜSZ Fővárosi Kéményseprőipari Kft.</t>
  </si>
  <si>
    <t>1067 Budapest, Eötvös u. 21.</t>
  </si>
  <si>
    <t>I. Telep</t>
  </si>
  <si>
    <t>1142 Budapest, Rákospatak u. 70-72.</t>
  </si>
  <si>
    <t>39N0611185150003</t>
  </si>
  <si>
    <t>FŐGÁZ ZRT.</t>
  </si>
  <si>
    <t>1081, Budapest, II. János Pál pápa tér 20.</t>
  </si>
  <si>
    <t>FTSZV Kft.</t>
  </si>
  <si>
    <t>1186 Budapest Ipacsfa utca 19</t>
  </si>
  <si>
    <t>Cséry telep- székhely, telephely</t>
  </si>
  <si>
    <t>39N060006515000C</t>
  </si>
  <si>
    <t>2/H</t>
  </si>
  <si>
    <t>Fővárosi Vízművek Zrt.</t>
  </si>
  <si>
    <t>1134 Budapest, Váci út 23-27</t>
  </si>
  <si>
    <t>Káposztásmegyeri Főtelep</t>
  </si>
  <si>
    <t>1044 Budapest, Váci út 102.</t>
  </si>
  <si>
    <t>39N060006583000H</t>
  </si>
  <si>
    <t>Fővárosi Gázművek Zrt.</t>
  </si>
  <si>
    <t xml:space="preserve">FŐGÁZ Földgázelosztási Kft. </t>
  </si>
  <si>
    <t xml:space="preserve"> -</t>
  </si>
  <si>
    <t>1135 Budapest, Váci út 23-27</t>
  </si>
  <si>
    <t>Csepeli ivóvízkezelő és gépház</t>
  </si>
  <si>
    <t>1214 Budapest, II. Rákóczi Ferenc út 345.</t>
  </si>
  <si>
    <t>39N0600065160007</t>
  </si>
  <si>
    <t>1136 Budapest, Váci út 23-27</t>
  </si>
  <si>
    <t>Békásmegyeri telephely</t>
  </si>
  <si>
    <t>1039 Budapest, Királyok útja 281-287.</t>
  </si>
  <si>
    <t>39N060006208000O</t>
  </si>
  <si>
    <t>1137 Budapest, Váci út 23-27</t>
  </si>
  <si>
    <t>Ráckevei ivóvízkezelő</t>
  </si>
  <si>
    <t>2300 Ráckeve, Újhegyi út 74. 0244/2 hrsz.</t>
  </si>
  <si>
    <t>39N110224166000U</t>
  </si>
  <si>
    <t>Tigáz-DSO Földgázelosztó Kft.</t>
  </si>
  <si>
    <t>4200 Hajdúszoboszló, Rákóczi Ferenc út 184.</t>
  </si>
  <si>
    <t>1138 Budapest, Váci út 23-27</t>
  </si>
  <si>
    <t>Kozma utcai telephely</t>
  </si>
  <si>
    <t>1108 Budapest Kozma utca 7.</t>
  </si>
  <si>
    <t>39N0611626480003</t>
  </si>
  <si>
    <t>1139 Budapest, Váci út 23-27</t>
  </si>
  <si>
    <t>Káposztásmegyeri IV. és Balpart I. gépház</t>
  </si>
  <si>
    <t>1044 Budapest, 76502 hrsz.</t>
  </si>
  <si>
    <t>39N061061808000V</t>
  </si>
  <si>
    <t>1140 Budapest, Váci út 23-27</t>
  </si>
  <si>
    <t>Gilice téri telephely</t>
  </si>
  <si>
    <t>1181 Budapest, Gilice tér 1.</t>
  </si>
  <si>
    <t>39N060800931000Y</t>
  </si>
  <si>
    <t>1141 Budapest, Váci út 23-27</t>
  </si>
  <si>
    <t>BKSZT telephely</t>
  </si>
  <si>
    <t>1211.Budapest,Nagy Duna sor 2.</t>
  </si>
  <si>
    <t>39N060013828000M</t>
  </si>
  <si>
    <t>Fővárosi Közterület-fenntartó Nonprofit Zrt.</t>
  </si>
  <si>
    <t>1081 Budapest, Alföldi u. 7.</t>
  </si>
  <si>
    <t>forgalmi-műszaki telep</t>
  </si>
  <si>
    <t>1027 Budapest, Erőd u. 5.</t>
  </si>
  <si>
    <t>39N061008633000D</t>
  </si>
  <si>
    <t>1037 Budapest, Testvérhegyi út 10/a.</t>
  </si>
  <si>
    <t>39N060006475000K</t>
  </si>
  <si>
    <t xml:space="preserve"> </t>
  </si>
  <si>
    <t>irodaépület</t>
  </si>
  <si>
    <t>1068 Budapest, Rippl Rónai u. 34-36.</t>
  </si>
  <si>
    <t>39N060006278000J</t>
  </si>
  <si>
    <t>39N060006620000O</t>
  </si>
  <si>
    <t>1098 Budapest, Ecseri u. 8.</t>
  </si>
  <si>
    <t>39N061114503000E</t>
  </si>
  <si>
    <t>1098 Budapest, Ecseri u. 8-12.</t>
  </si>
  <si>
    <t>39N0608522600009</t>
  </si>
  <si>
    <t>műhely,raktár</t>
  </si>
  <si>
    <t>1106 Budapest, Fehér köz 2.</t>
  </si>
  <si>
    <t>39N061165523000N</t>
  </si>
  <si>
    <t>munkásszálló</t>
  </si>
  <si>
    <t>1125 Budapest, Felhő u. 6.</t>
  </si>
  <si>
    <t>39N061011366000B</t>
  </si>
  <si>
    <t>kerületi kirendeltség</t>
  </si>
  <si>
    <t>1131 Budapest, Szent László u. 111.</t>
  </si>
  <si>
    <t>39N060857272000R</t>
  </si>
  <si>
    <t>hulladékégetőmű</t>
  </si>
  <si>
    <t>1151 Budapest, Mélyfúró u. 10-12.</t>
  </si>
  <si>
    <t>39N060006186000U</t>
  </si>
  <si>
    <t>1211 Budapest, Szállító u. 2.</t>
  </si>
  <si>
    <t>39N0600064440006</t>
  </si>
  <si>
    <t>üdülő</t>
  </si>
  <si>
    <t>4200 Hajdúszoboszló, Damjanich u. 52.</t>
  </si>
  <si>
    <t>39N1104837910003</t>
  </si>
  <si>
    <t>Budapest Gyógyfürdői és Hévizei Zrt.</t>
  </si>
  <si>
    <t>1138 Budapest Népfürdő u. 38.</t>
  </si>
  <si>
    <t>1139 Budapest Népfürdő u. 38.</t>
  </si>
  <si>
    <t>1140 Budapest Népfürdő u. 38.</t>
  </si>
  <si>
    <t>1141 Budapest Népfürdő u. 38.</t>
  </si>
  <si>
    <t>1142 Budapest Népfürdő u. 38.</t>
  </si>
  <si>
    <t>1143 Budapest Népfürdő u. 38.</t>
  </si>
  <si>
    <t>1144 Budapest Népfürdő u. 38.</t>
  </si>
  <si>
    <t>1145 Budapest Népfürdő u. 38.</t>
  </si>
  <si>
    <t>1146 Budapest Népfürdő u. 38.</t>
  </si>
  <si>
    <t>1147 Budapest Népfürdő u. 38.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</si>
  <si>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</si>
  <si>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</si>
  <si>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</si>
  <si>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</si>
  <si>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</si>
  <si>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</si>
  <si>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</si>
  <si>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</si>
  <si>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</si>
  <si>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</si>
  <si>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</si>
  <si>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</si>
  <si>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</si>
  <si>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</si>
  <si>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</si>
  <si>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</si>
  <si>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</si>
  <si>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</si>
  <si>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</si>
  <si>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</si>
  <si>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</si>
  <si>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</si>
  <si>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</si>
  <si>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</si>
  <si>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</si>
  <si>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</si>
  <si>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</si>
  <si>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</si>
  <si>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</si>
  <si>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</si>
  <si>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Maximális mennyiség 
(Szerződött mennyiség +37,5 %)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</si>
  <si>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</si>
  <si>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</si>
  <si>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</si>
  <si>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</si>
  <si>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</si>
  <si>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</si>
  <si>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</si>
  <si>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</si>
  <si>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</si>
  <si>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</si>
  <si>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</si>
  <si>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</si>
  <si>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</si>
  <si>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</si>
  <si>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</si>
  <si>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</si>
  <si>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</si>
  <si>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</si>
  <si>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</si>
  <si>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</si>
  <si>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</si>
  <si>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</si>
  <si>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</si>
  <si>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</si>
  <si>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</si>
  <si>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</si>
  <si>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</si>
  <si>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</si>
  <si>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</si>
  <si>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</si>
  <si>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</si>
  <si>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</si>
  <si>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</si>
  <si>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</si>
  <si>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</si>
  <si>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</si>
  <si>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</si>
  <si>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</si>
  <si>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1082 Budapest, Alföldi u. 7.</t>
  </si>
  <si>
    <t>1083 Budapest, Alföldi u. 7.</t>
  </si>
  <si>
    <t>1084 Budapest, Alföldi u. 7.</t>
  </si>
  <si>
    <t>1085 Budapest, Alföldi u. 7.</t>
  </si>
  <si>
    <t>1086 Budapest, Alföldi u. 7.</t>
  </si>
  <si>
    <t>1087 Budapest, Alföldi u. 7.</t>
  </si>
  <si>
    <t>1088 Budapest, Alföldi u. 7.</t>
  </si>
  <si>
    <t>1089 Budapest, Alföldi u. 7.</t>
  </si>
  <si>
    <t>1090 Budapest, Alföldi u. 7.</t>
  </si>
  <si>
    <t>1091 Budapest, Alföldi u. 7.</t>
  </si>
  <si>
    <t>1092 Budapest, Alföldi u. 7.</t>
  </si>
  <si>
    <t>1083 Budapest, II. János Pál pápa tér 20.</t>
  </si>
  <si>
    <t>1084 Budapest, II. János Pál pápa tér 20.</t>
  </si>
  <si>
    <t>1085 Budapest, II. János Pál pápa tér 20.</t>
  </si>
  <si>
    <t>1086 Budapest, II. János Pál pápa tér 20.</t>
  </si>
  <si>
    <t>1087 Budapest, II. János Pál pápa tér 20.</t>
  </si>
  <si>
    <t>1088 Budapest, II. János Pál pápa tér 20.</t>
  </si>
  <si>
    <t>1089 Budapest, II. János Pál pápa tér 20.</t>
  </si>
  <si>
    <t>1090 Budapest, II. János Pál pápa tér 20.</t>
  </si>
  <si>
    <t>40+25</t>
  </si>
  <si>
    <t>BKV Zrt (HÉV)</t>
  </si>
  <si>
    <t>39N0614328540000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</si>
</sst>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&quot; m3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4" borderId="10" applyNumberFormat="0" applyAlignment="0" applyProtection="0"/>
  </cellStyleXfs>
  <cellXfs count="3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top" wrapText="1"/>
    </xf>
    <xf numFmtId="164" fontId="10" fillId="5" borderId="1" xfId="3" applyNumberFormat="1" applyFont="1" applyFill="1" applyBorder="1" applyAlignment="1">
      <alignment horizontal="right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164" fontId="10" fillId="0" borderId="3" xfId="3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1" fontId="1" fillId="0" borderId="3" xfId="0" applyNumberFormat="1" applyFont="1" applyFill="1" applyBorder="1" applyAlignment="1">
      <alignment vertical="top" wrapText="1"/>
    </xf>
    <xf numFmtId="0" fontId="1" fillId="0" borderId="3" xfId="3" applyFont="1" applyFill="1" applyBorder="1" applyAlignment="1">
      <alignment vertical="top" wrapText="1"/>
    </xf>
    <xf numFmtId="0" fontId="1" fillId="0" borderId="3" xfId="7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4" fontId="10" fillId="5" borderId="11" xfId="3" applyNumberFormat="1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/>
    </xf>
    <xf numFmtId="164" fontId="16" fillId="0" borderId="3" xfId="0" applyNumberFormat="1" applyFont="1" applyFill="1" applyBorder="1" applyAlignment="1">
      <alignment vertical="top"/>
    </xf>
    <xf numFmtId="3" fontId="15" fillId="0" borderId="3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0" fontId="10" fillId="5" borderId="1" xfId="3" applyFont="1" applyFill="1" applyBorder="1" applyAlignment="1">
      <alignment horizontal="center" vertical="top" wrapText="1"/>
    </xf>
    <xf numFmtId="0" fontId="10" fillId="5" borderId="15" xfId="3" applyFont="1" applyFill="1" applyBorder="1" applyAlignment="1">
      <alignment horizontal="center" vertical="center" wrapText="1"/>
    </xf>
    <xf numFmtId="0" fontId="10" fillId="5" borderId="16" xfId="3" applyFont="1" applyFill="1" applyBorder="1" applyAlignment="1">
      <alignment horizontal="center" vertical="center" wrapText="1"/>
    </xf>
    <xf numFmtId="0" fontId="10" fillId="5" borderId="17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8">
    <cellStyle name="Bevitel" xfId="7" builtinId="20"/>
    <cellStyle name="Ezres 2" xfId="1"/>
    <cellStyle name="Normál" xfId="0" builtinId="0"/>
    <cellStyle name="Normál 2" xfId="2"/>
    <cellStyle name="Normál 2 2" xfId="3"/>
    <cellStyle name="Stílus 1" xfId="4"/>
    <cellStyle name="Százalék 2" xfId="5"/>
    <cellStyle name="Százalék 2 2" xfId="6"/>
  </cellStyles>
  <dxfs count="17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tabSelected="1" view="pageBreakPreview" zoomScaleNormal="85" zoomScaleSheetLayoutView="100" workbookViewId="0">
      <pane xSplit="2" ySplit="2" topLeftCell="L3" activePane="bottomRight" state="frozen"/>
      <selection pane="topRight" activeCell="D1" sqref="D1"/>
      <selection pane="bottomLeft" activeCell="A6" sqref="A6"/>
      <selection pane="bottomRight" activeCell="N29" sqref="N29"/>
    </sheetView>
  </sheetViews>
  <sheetFormatPr defaultColWidth="9.140625" defaultRowHeight="12" x14ac:dyDescent="0.2"/>
  <cols>
    <col min="1" max="1" width="7.7109375" style="2" bestFit="1" customWidth="1"/>
    <col min="2" max="2" width="34.42578125" style="2" bestFit="1" customWidth="1"/>
    <col min="3" max="3" width="22.28515625" style="1" bestFit="1" customWidth="1"/>
    <col min="4" max="4" width="36" style="1" bestFit="1" customWidth="1"/>
    <col min="5" max="5" width="26.7109375" style="1" bestFit="1" customWidth="1"/>
    <col min="6" max="6" width="36.28515625" style="3" bestFit="1" customWidth="1"/>
    <col min="7" max="7" width="30.28515625" style="3" bestFit="1" customWidth="1"/>
    <col min="8" max="8" width="25" style="3" bestFit="1" customWidth="1"/>
    <col min="9" max="9" width="16.85546875" style="1" bestFit="1" customWidth="1"/>
    <col min="10" max="10" width="26.140625" style="1" bestFit="1" customWidth="1"/>
    <col min="11" max="11" width="36" style="1" bestFit="1" customWidth="1"/>
    <col min="12" max="12" width="23.5703125" style="1" bestFit="1" customWidth="1"/>
    <col min="13" max="13" width="23.85546875" style="1" bestFit="1" customWidth="1"/>
    <col min="14" max="14" width="26" style="1" bestFit="1" customWidth="1"/>
    <col min="15" max="15" width="26.5703125" style="1" bestFit="1" customWidth="1"/>
    <col min="16" max="16" width="33.140625" style="1" bestFit="1" customWidth="1"/>
    <col min="17" max="23" width="18.7109375" style="1" bestFit="1" customWidth="1"/>
    <col min="24" max="27" width="16.28515625" style="1" bestFit="1" customWidth="1"/>
    <col min="28" max="28" width="15.85546875" style="1" bestFit="1" customWidth="1"/>
    <col min="29" max="16384" width="9.140625" style="1"/>
  </cols>
  <sheetData>
    <row r="1" spans="1:28" ht="15.75" thickBot="1" x14ac:dyDescent="0.25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</row>
    <row r="2" spans="1:28" ht="47.25" thickBot="1" x14ac:dyDescent="0.25">
      <c r="A2" s="6" t="s">
        <v>0</v>
      </c>
      <c r="B2" s="12" t="s">
        <v>19</v>
      </c>
      <c r="C2" s="13" t="s">
        <v>20</v>
      </c>
      <c r="D2" s="13" t="s">
        <v>22</v>
      </c>
      <c r="E2" s="13" t="s">
        <v>23</v>
      </c>
      <c r="F2" s="13" t="s">
        <v>27</v>
      </c>
      <c r="G2" s="13" t="s">
        <v>28</v>
      </c>
      <c r="H2" s="13" t="s">
        <v>17</v>
      </c>
      <c r="I2" s="13" t="s">
        <v>1</v>
      </c>
      <c r="J2" s="13" t="s">
        <v>2</v>
      </c>
      <c r="K2" s="13" t="s">
        <v>24</v>
      </c>
      <c r="L2" s="13" t="s">
        <v>3</v>
      </c>
      <c r="M2" s="13" t="s">
        <v>21</v>
      </c>
      <c r="N2" s="13" t="s">
        <v>25</v>
      </c>
      <c r="O2" s="13" t="s">
        <v>26</v>
      </c>
      <c r="P2" s="13" t="s">
        <v>4</v>
      </c>
      <c r="Q2" s="13" t="s">
        <v>8</v>
      </c>
      <c r="R2" s="13" t="s">
        <v>9</v>
      </c>
      <c r="S2" s="13" t="s">
        <v>10</v>
      </c>
      <c r="T2" s="13" t="s">
        <v>11</v>
      </c>
      <c r="U2" s="13" t="s">
        <v>12</v>
      </c>
      <c r="V2" s="13" t="s">
        <v>13</v>
      </c>
      <c r="W2" s="13" t="s">
        <v>14</v>
      </c>
      <c r="X2" s="13" t="s">
        <v>15</v>
      </c>
      <c r="Y2" s="13" t="s">
        <v>16</v>
      </c>
      <c r="Z2" s="13" t="s">
        <v>5</v>
      </c>
      <c r="AA2" s="13" t="s">
        <v>6</v>
      </c>
      <c r="AB2" s="14" t="s">
        <v>7</v>
      </c>
    </row>
    <row r="3" spans="1:28" ht="25.5" x14ac:dyDescent="0.2">
      <c r="A3" s="10" t="s">
        <v>281</v>
      </c>
      <c r="B3" s="15" t="s">
        <v>270</v>
      </c>
      <c r="C3" s="15" t="s">
        <v>271</v>
      </c>
      <c r="D3" s="15" t="s">
        <v>270</v>
      </c>
      <c r="E3" s="15" t="s">
        <v>271</v>
      </c>
      <c r="F3" s="15" t="s">
        <v>31</v>
      </c>
      <c r="G3" s="15" t="s">
        <v>32</v>
      </c>
      <c r="H3" s="15" t="s">
        <v>33</v>
      </c>
      <c r="I3" s="15" t="s">
        <v>159</v>
      </c>
      <c r="J3" s="15" t="s">
        <v>160</v>
      </c>
      <c r="K3" s="15" t="s">
        <v>161</v>
      </c>
      <c r="L3" s="15">
        <v>2100</v>
      </c>
      <c r="M3" s="15">
        <v>120</v>
      </c>
      <c r="N3" s="7" t="s">
        <v>36</v>
      </c>
      <c r="O3" s="7"/>
      <c r="P3" s="16">
        <f t="shared" ref="P3:P12" si="0">SUM(Q3:AB3)</f>
        <v>284500</v>
      </c>
      <c r="Q3" s="17">
        <v>40000</v>
      </c>
      <c r="R3" s="17">
        <v>40000</v>
      </c>
      <c r="S3" s="17">
        <v>45000</v>
      </c>
      <c r="T3" s="17">
        <v>40000</v>
      </c>
      <c r="U3" s="17">
        <v>35000</v>
      </c>
      <c r="V3" s="17">
        <v>35000</v>
      </c>
      <c r="W3" s="17">
        <v>20000</v>
      </c>
      <c r="X3" s="17">
        <v>10000</v>
      </c>
      <c r="Y3" s="17">
        <v>5000</v>
      </c>
      <c r="Z3" s="17">
        <v>5000</v>
      </c>
      <c r="AA3" s="17">
        <v>4000</v>
      </c>
      <c r="AB3" s="17">
        <v>5500</v>
      </c>
    </row>
    <row r="4" spans="1:28" ht="25.5" x14ac:dyDescent="0.2">
      <c r="A4" s="4" t="s">
        <v>282</v>
      </c>
      <c r="B4" s="15" t="s">
        <v>270</v>
      </c>
      <c r="C4" s="15" t="s">
        <v>272</v>
      </c>
      <c r="D4" s="15" t="s">
        <v>270</v>
      </c>
      <c r="E4" s="15" t="s">
        <v>272</v>
      </c>
      <c r="F4" s="15" t="s">
        <v>37</v>
      </c>
      <c r="G4" s="15" t="s">
        <v>38</v>
      </c>
      <c r="H4" s="15" t="s">
        <v>39</v>
      </c>
      <c r="I4" s="15" t="s">
        <v>159</v>
      </c>
      <c r="J4" s="15" t="s">
        <v>160</v>
      </c>
      <c r="K4" s="15" t="s">
        <v>178</v>
      </c>
      <c r="L4" s="15">
        <v>1800</v>
      </c>
      <c r="M4" s="15">
        <v>154</v>
      </c>
      <c r="N4" s="7" t="s">
        <v>40</v>
      </c>
      <c r="O4" s="7"/>
      <c r="P4" s="16">
        <f t="shared" si="0"/>
        <v>450000</v>
      </c>
      <c r="Q4" s="17">
        <v>35000</v>
      </c>
      <c r="R4" s="17">
        <v>35000</v>
      </c>
      <c r="S4" s="17">
        <v>45000</v>
      </c>
      <c r="T4" s="17">
        <v>45000</v>
      </c>
      <c r="U4" s="17">
        <v>40000</v>
      </c>
      <c r="V4" s="17">
        <v>40000</v>
      </c>
      <c r="W4" s="17">
        <v>35000</v>
      </c>
      <c r="X4" s="17">
        <v>35000</v>
      </c>
      <c r="Y4" s="17">
        <v>35000</v>
      </c>
      <c r="Z4" s="17">
        <v>35000</v>
      </c>
      <c r="AA4" s="17">
        <v>35000</v>
      </c>
      <c r="AB4" s="17">
        <v>35000</v>
      </c>
    </row>
    <row r="5" spans="1:28" ht="25.5" x14ac:dyDescent="0.2">
      <c r="A5" s="4" t="s">
        <v>283</v>
      </c>
      <c r="B5" s="15" t="s">
        <v>270</v>
      </c>
      <c r="C5" s="15" t="s">
        <v>273</v>
      </c>
      <c r="D5" s="15" t="s">
        <v>270</v>
      </c>
      <c r="E5" s="15" t="s">
        <v>273</v>
      </c>
      <c r="F5" s="15" t="s">
        <v>41</v>
      </c>
      <c r="G5" s="15" t="s">
        <v>42</v>
      </c>
      <c r="H5" s="15" t="s">
        <v>43</v>
      </c>
      <c r="I5" s="15" t="s">
        <v>159</v>
      </c>
      <c r="J5" s="15" t="s">
        <v>160</v>
      </c>
      <c r="K5" s="15" t="s">
        <v>361</v>
      </c>
      <c r="L5" s="15">
        <v>1180</v>
      </c>
      <c r="M5" s="15">
        <v>110</v>
      </c>
      <c r="N5" s="7" t="s">
        <v>44</v>
      </c>
      <c r="O5" s="7"/>
      <c r="P5" s="16">
        <f t="shared" si="0"/>
        <v>78500</v>
      </c>
      <c r="Q5" s="17">
        <v>1500</v>
      </c>
      <c r="R5" s="17">
        <v>1500</v>
      </c>
      <c r="S5" s="17">
        <v>1500</v>
      </c>
      <c r="T5" s="17">
        <v>1500</v>
      </c>
      <c r="U5" s="17">
        <v>1500</v>
      </c>
      <c r="V5" s="17">
        <v>1500</v>
      </c>
      <c r="W5" s="17">
        <v>1000</v>
      </c>
      <c r="X5" s="17">
        <v>10000</v>
      </c>
      <c r="Y5" s="17">
        <v>20000</v>
      </c>
      <c r="Z5" s="17">
        <v>16000</v>
      </c>
      <c r="AA5" s="17">
        <v>16500</v>
      </c>
      <c r="AB5" s="17">
        <v>6000</v>
      </c>
    </row>
    <row r="6" spans="1:28" ht="25.5" x14ac:dyDescent="0.2">
      <c r="A6" s="4" t="s">
        <v>284</v>
      </c>
      <c r="B6" s="15" t="s">
        <v>270</v>
      </c>
      <c r="C6" s="15" t="s">
        <v>274</v>
      </c>
      <c r="D6" s="15" t="s">
        <v>270</v>
      </c>
      <c r="E6" s="15" t="s">
        <v>274</v>
      </c>
      <c r="F6" s="15" t="s">
        <v>45</v>
      </c>
      <c r="G6" s="15" t="s">
        <v>46</v>
      </c>
      <c r="H6" s="15" t="s">
        <v>47</v>
      </c>
      <c r="I6" s="15" t="s">
        <v>159</v>
      </c>
      <c r="J6" s="15" t="s">
        <v>160</v>
      </c>
      <c r="K6" s="15" t="s">
        <v>362</v>
      </c>
      <c r="L6" s="15">
        <v>200</v>
      </c>
      <c r="M6" s="15">
        <v>25</v>
      </c>
      <c r="N6" s="7"/>
      <c r="O6" s="7"/>
      <c r="P6" s="16">
        <f t="shared" si="0"/>
        <v>23000</v>
      </c>
      <c r="Q6" s="17">
        <v>2000</v>
      </c>
      <c r="R6" s="17">
        <v>3000</v>
      </c>
      <c r="S6" s="17">
        <v>4000</v>
      </c>
      <c r="T6" s="17">
        <v>4500</v>
      </c>
      <c r="U6" s="17">
        <v>4000</v>
      </c>
      <c r="V6" s="17">
        <v>3500</v>
      </c>
      <c r="W6" s="17">
        <v>2000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</row>
    <row r="7" spans="1:28" ht="25.5" x14ac:dyDescent="0.2">
      <c r="A7" s="4" t="s">
        <v>285</v>
      </c>
      <c r="B7" s="15" t="s">
        <v>270</v>
      </c>
      <c r="C7" s="15" t="s">
        <v>275</v>
      </c>
      <c r="D7" s="15" t="s">
        <v>270</v>
      </c>
      <c r="E7" s="15" t="s">
        <v>275</v>
      </c>
      <c r="F7" s="15" t="s">
        <v>48</v>
      </c>
      <c r="G7" s="15" t="s">
        <v>49</v>
      </c>
      <c r="H7" s="15" t="s">
        <v>50</v>
      </c>
      <c r="I7" s="15" t="s">
        <v>159</v>
      </c>
      <c r="J7" s="15" t="s">
        <v>160</v>
      </c>
      <c r="K7" s="15" t="s">
        <v>363</v>
      </c>
      <c r="L7" s="15">
        <v>1080</v>
      </c>
      <c r="M7" s="15">
        <v>65</v>
      </c>
      <c r="N7" s="7"/>
      <c r="O7" s="7"/>
      <c r="P7" s="16">
        <f t="shared" si="0"/>
        <v>144000</v>
      </c>
      <c r="Q7" s="17">
        <v>12000</v>
      </c>
      <c r="R7" s="17">
        <v>12000</v>
      </c>
      <c r="S7" s="17">
        <v>12000</v>
      </c>
      <c r="T7" s="17">
        <v>12000</v>
      </c>
      <c r="U7" s="17">
        <v>12000</v>
      </c>
      <c r="V7" s="17">
        <v>12000</v>
      </c>
      <c r="W7" s="17">
        <v>12000</v>
      </c>
      <c r="X7" s="17">
        <v>12000</v>
      </c>
      <c r="Y7" s="17">
        <v>12000</v>
      </c>
      <c r="Z7" s="17">
        <v>12000</v>
      </c>
      <c r="AA7" s="17">
        <v>12000</v>
      </c>
      <c r="AB7" s="17">
        <v>12000</v>
      </c>
    </row>
    <row r="8" spans="1:28" ht="25.5" x14ac:dyDescent="0.2">
      <c r="A8" s="4" t="s">
        <v>286</v>
      </c>
      <c r="B8" s="15" t="s">
        <v>270</v>
      </c>
      <c r="C8" s="15" t="s">
        <v>276</v>
      </c>
      <c r="D8" s="15" t="s">
        <v>270</v>
      </c>
      <c r="E8" s="15" t="s">
        <v>276</v>
      </c>
      <c r="F8" s="15" t="s">
        <v>51</v>
      </c>
      <c r="G8" s="15" t="s">
        <v>52</v>
      </c>
      <c r="H8" s="15" t="s">
        <v>53</v>
      </c>
      <c r="I8" s="15" t="s">
        <v>159</v>
      </c>
      <c r="J8" s="15" t="s">
        <v>160</v>
      </c>
      <c r="K8" s="15" t="s">
        <v>364</v>
      </c>
      <c r="L8" s="15">
        <v>440</v>
      </c>
      <c r="M8" s="15">
        <v>40</v>
      </c>
      <c r="N8" s="7"/>
      <c r="O8" s="7"/>
      <c r="P8" s="16">
        <f t="shared" si="0"/>
        <v>78500</v>
      </c>
      <c r="Q8" s="17">
        <v>8000</v>
      </c>
      <c r="R8" s="17">
        <v>8000</v>
      </c>
      <c r="S8" s="17">
        <v>8000</v>
      </c>
      <c r="T8" s="17">
        <v>11000</v>
      </c>
      <c r="U8" s="17">
        <v>10000</v>
      </c>
      <c r="V8" s="17">
        <v>10000</v>
      </c>
      <c r="W8" s="17">
        <v>8000</v>
      </c>
      <c r="X8" s="17">
        <v>4000</v>
      </c>
      <c r="Y8" s="17">
        <v>3500</v>
      </c>
      <c r="Z8" s="17">
        <v>2500</v>
      </c>
      <c r="AA8" s="17">
        <v>2500</v>
      </c>
      <c r="AB8" s="17">
        <v>3000</v>
      </c>
    </row>
    <row r="9" spans="1:28" ht="25.5" x14ac:dyDescent="0.2">
      <c r="A9" s="4" t="s">
        <v>287</v>
      </c>
      <c r="B9" s="15" t="s">
        <v>270</v>
      </c>
      <c r="C9" s="15" t="s">
        <v>277</v>
      </c>
      <c r="D9" s="15" t="s">
        <v>270</v>
      </c>
      <c r="E9" s="15" t="s">
        <v>277</v>
      </c>
      <c r="F9" s="15" t="s">
        <v>54</v>
      </c>
      <c r="G9" s="15" t="s">
        <v>55</v>
      </c>
      <c r="H9" s="15" t="s">
        <v>56</v>
      </c>
      <c r="I9" s="15" t="s">
        <v>159</v>
      </c>
      <c r="J9" s="15" t="s">
        <v>160</v>
      </c>
      <c r="K9" s="15" t="s">
        <v>365</v>
      </c>
      <c r="L9" s="15">
        <v>350</v>
      </c>
      <c r="M9" s="15">
        <v>25</v>
      </c>
      <c r="N9" s="7"/>
      <c r="O9" s="7"/>
      <c r="P9" s="16">
        <f t="shared" si="0"/>
        <v>45000</v>
      </c>
      <c r="Q9" s="17">
        <v>1500</v>
      </c>
      <c r="R9" s="17">
        <v>5500</v>
      </c>
      <c r="S9" s="17">
        <v>5500</v>
      </c>
      <c r="T9" s="17">
        <v>8000</v>
      </c>
      <c r="U9" s="17">
        <v>7000</v>
      </c>
      <c r="V9" s="17">
        <v>6000</v>
      </c>
      <c r="W9" s="17">
        <v>4000</v>
      </c>
      <c r="X9" s="17">
        <v>2000</v>
      </c>
      <c r="Y9" s="17">
        <v>500</v>
      </c>
      <c r="Z9" s="17">
        <v>500</v>
      </c>
      <c r="AA9" s="17">
        <v>500</v>
      </c>
      <c r="AB9" s="17">
        <v>4000</v>
      </c>
    </row>
    <row r="10" spans="1:28" ht="25.5" x14ac:dyDescent="0.2">
      <c r="A10" s="4" t="s">
        <v>288</v>
      </c>
      <c r="B10" s="15" t="s">
        <v>270</v>
      </c>
      <c r="C10" s="15" t="s">
        <v>278</v>
      </c>
      <c r="D10" s="15" t="s">
        <v>270</v>
      </c>
      <c r="E10" s="15" t="s">
        <v>278</v>
      </c>
      <c r="F10" s="15" t="s">
        <v>57</v>
      </c>
      <c r="G10" s="15" t="s">
        <v>58</v>
      </c>
      <c r="H10" s="15" t="s">
        <v>59</v>
      </c>
      <c r="I10" s="15" t="s">
        <v>159</v>
      </c>
      <c r="J10" s="15" t="s">
        <v>160</v>
      </c>
      <c r="K10" s="15" t="s">
        <v>366</v>
      </c>
      <c r="L10" s="15">
        <v>800</v>
      </c>
      <c r="M10" s="15">
        <v>65</v>
      </c>
      <c r="N10" s="7"/>
      <c r="O10" s="7"/>
      <c r="P10" s="16">
        <f t="shared" si="0"/>
        <v>173000</v>
      </c>
      <c r="Q10" s="17">
        <v>14000</v>
      </c>
      <c r="R10" s="17">
        <v>17500</v>
      </c>
      <c r="S10" s="17">
        <v>20000</v>
      </c>
      <c r="T10" s="17">
        <v>20000</v>
      </c>
      <c r="U10" s="17">
        <v>19000</v>
      </c>
      <c r="V10" s="17">
        <v>17000</v>
      </c>
      <c r="W10" s="17">
        <v>15000</v>
      </c>
      <c r="X10" s="17">
        <v>10500</v>
      </c>
      <c r="Y10" s="17">
        <v>10500</v>
      </c>
      <c r="Z10" s="17">
        <v>10500</v>
      </c>
      <c r="AA10" s="17">
        <v>10500</v>
      </c>
      <c r="AB10" s="17">
        <v>8500</v>
      </c>
    </row>
    <row r="11" spans="1:28" ht="25.5" x14ac:dyDescent="0.2">
      <c r="A11" s="4" t="s">
        <v>289</v>
      </c>
      <c r="B11" s="15" t="s">
        <v>270</v>
      </c>
      <c r="C11" s="15" t="s">
        <v>279</v>
      </c>
      <c r="D11" s="15" t="s">
        <v>270</v>
      </c>
      <c r="E11" s="15" t="s">
        <v>279</v>
      </c>
      <c r="F11" s="15" t="s">
        <v>60</v>
      </c>
      <c r="G11" s="15" t="s">
        <v>61</v>
      </c>
      <c r="H11" s="15" t="s">
        <v>62</v>
      </c>
      <c r="I11" s="15" t="s">
        <v>159</v>
      </c>
      <c r="J11" s="15" t="s">
        <v>160</v>
      </c>
      <c r="K11" s="15" t="s">
        <v>367</v>
      </c>
      <c r="L11" s="15">
        <v>100</v>
      </c>
      <c r="M11" s="15">
        <v>75</v>
      </c>
      <c r="N11" s="7"/>
      <c r="O11" s="7"/>
      <c r="P11" s="16">
        <f t="shared" si="0"/>
        <v>15000</v>
      </c>
      <c r="Q11" s="17">
        <v>1250</v>
      </c>
      <c r="R11" s="17">
        <v>2500</v>
      </c>
      <c r="S11" s="17">
        <v>2500</v>
      </c>
      <c r="T11" s="17">
        <v>2500</v>
      </c>
      <c r="U11" s="17">
        <v>2500</v>
      </c>
      <c r="V11" s="17">
        <v>2500</v>
      </c>
      <c r="W11" s="17">
        <v>1250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</row>
    <row r="12" spans="1:28" ht="25.5" x14ac:dyDescent="0.2">
      <c r="A12" s="4" t="s">
        <v>290</v>
      </c>
      <c r="B12" s="15" t="s">
        <v>270</v>
      </c>
      <c r="C12" s="15" t="s">
        <v>280</v>
      </c>
      <c r="D12" s="15" t="s">
        <v>270</v>
      </c>
      <c r="E12" s="15" t="s">
        <v>280</v>
      </c>
      <c r="F12" s="15" t="s">
        <v>63</v>
      </c>
      <c r="G12" s="15" t="s">
        <v>64</v>
      </c>
      <c r="H12" s="15" t="s">
        <v>62</v>
      </c>
      <c r="I12" s="15" t="s">
        <v>159</v>
      </c>
      <c r="J12" s="15" t="s">
        <v>160</v>
      </c>
      <c r="K12" s="15" t="s">
        <v>368</v>
      </c>
      <c r="L12" s="15">
        <v>200</v>
      </c>
      <c r="M12" s="15">
        <v>25</v>
      </c>
      <c r="N12" s="7"/>
      <c r="O12" s="7"/>
      <c r="P12" s="16">
        <f t="shared" si="0"/>
        <v>24000</v>
      </c>
      <c r="Q12" s="17">
        <v>2600</v>
      </c>
      <c r="R12" s="17">
        <v>3000</v>
      </c>
      <c r="S12" s="17">
        <v>4000</v>
      </c>
      <c r="T12" s="17">
        <v>4000</v>
      </c>
      <c r="U12" s="17">
        <v>3000</v>
      </c>
      <c r="V12" s="17">
        <v>3000</v>
      </c>
      <c r="W12" s="17">
        <v>2000</v>
      </c>
      <c r="X12" s="17">
        <v>100</v>
      </c>
      <c r="Y12" s="17">
        <v>100</v>
      </c>
      <c r="Z12" s="17">
        <v>100</v>
      </c>
      <c r="AA12" s="17">
        <v>100</v>
      </c>
      <c r="AB12" s="17">
        <v>2000</v>
      </c>
    </row>
    <row r="13" spans="1:28" ht="25.5" x14ac:dyDescent="0.2">
      <c r="A13" s="4" t="s">
        <v>291</v>
      </c>
      <c r="B13" s="15" t="s">
        <v>65</v>
      </c>
      <c r="C13" s="15" t="s">
        <v>66</v>
      </c>
      <c r="D13" s="15" t="s">
        <v>65</v>
      </c>
      <c r="E13" s="15" t="s">
        <v>66</v>
      </c>
      <c r="F13" s="25" t="s">
        <v>67</v>
      </c>
      <c r="G13" s="15" t="s">
        <v>68</v>
      </c>
      <c r="H13" s="15" t="s">
        <v>69</v>
      </c>
      <c r="I13" s="15" t="s">
        <v>70</v>
      </c>
      <c r="J13" s="18" t="s">
        <v>71</v>
      </c>
      <c r="K13" s="15" t="s">
        <v>72</v>
      </c>
      <c r="L13" s="19">
        <f>MAX(Q13:AB13)/30</f>
        <v>1422.6666666666667</v>
      </c>
      <c r="M13" s="26">
        <v>101</v>
      </c>
      <c r="N13" s="7">
        <v>34.200000000000003</v>
      </c>
      <c r="O13" s="7" t="s">
        <v>72</v>
      </c>
      <c r="P13" s="27">
        <f>SUM(Q13:AB13)</f>
        <v>220000</v>
      </c>
      <c r="Q13" s="28">
        <v>12760</v>
      </c>
      <c r="R13" s="28">
        <v>25960</v>
      </c>
      <c r="S13" s="28">
        <v>37840</v>
      </c>
      <c r="T13" s="28">
        <v>42680</v>
      </c>
      <c r="U13" s="28">
        <v>36079.999999999993</v>
      </c>
      <c r="V13" s="28">
        <v>30800</v>
      </c>
      <c r="W13" s="28">
        <v>17820</v>
      </c>
      <c r="X13" s="28">
        <v>6380</v>
      </c>
      <c r="Y13" s="28">
        <v>2200</v>
      </c>
      <c r="Z13" s="28">
        <v>1760</v>
      </c>
      <c r="AA13" s="28">
        <v>1980</v>
      </c>
      <c r="AB13" s="28">
        <v>3740</v>
      </c>
    </row>
    <row r="14" spans="1:28" ht="25.5" x14ac:dyDescent="0.2">
      <c r="A14" s="4" t="s">
        <v>292</v>
      </c>
      <c r="B14" s="15" t="s">
        <v>65</v>
      </c>
      <c r="C14" s="15" t="s">
        <v>66</v>
      </c>
      <c r="D14" s="15" t="s">
        <v>65</v>
      </c>
      <c r="E14" s="15" t="s">
        <v>66</v>
      </c>
      <c r="F14" s="25" t="s">
        <v>73</v>
      </c>
      <c r="G14" s="15" t="s">
        <v>74</v>
      </c>
      <c r="H14" s="15" t="s">
        <v>75</v>
      </c>
      <c r="I14" s="15" t="s">
        <v>70</v>
      </c>
      <c r="J14" s="18" t="s">
        <v>71</v>
      </c>
      <c r="K14" s="15" t="s">
        <v>72</v>
      </c>
      <c r="L14" s="19">
        <f t="shared" ref="L14:L40" si="1">MAX(Q14:AB14)/30</f>
        <v>3621.3333333333335</v>
      </c>
      <c r="M14" s="26">
        <v>300</v>
      </c>
      <c r="N14" s="7">
        <v>34.200000000000003</v>
      </c>
      <c r="O14" s="7" t="s">
        <v>72</v>
      </c>
      <c r="P14" s="27">
        <f t="shared" ref="P14:P40" si="2">SUM(Q14:AB14)</f>
        <v>560000</v>
      </c>
      <c r="Q14" s="28">
        <v>32480</v>
      </c>
      <c r="R14" s="28">
        <v>66080</v>
      </c>
      <c r="S14" s="28">
        <v>96320</v>
      </c>
      <c r="T14" s="28">
        <v>108640</v>
      </c>
      <c r="U14" s="28">
        <v>91840</v>
      </c>
      <c r="V14" s="28">
        <v>78400</v>
      </c>
      <c r="W14" s="28">
        <v>45360</v>
      </c>
      <c r="X14" s="28">
        <v>16240</v>
      </c>
      <c r="Y14" s="28">
        <v>5600</v>
      </c>
      <c r="Z14" s="28">
        <v>4480</v>
      </c>
      <c r="AA14" s="28">
        <v>5040</v>
      </c>
      <c r="AB14" s="28">
        <v>9520</v>
      </c>
    </row>
    <row r="15" spans="1:28" ht="25.5" x14ac:dyDescent="0.2">
      <c r="A15" s="4" t="s">
        <v>293</v>
      </c>
      <c r="B15" s="15" t="s">
        <v>65</v>
      </c>
      <c r="C15" s="15" t="s">
        <v>66</v>
      </c>
      <c r="D15" s="15" t="s">
        <v>65</v>
      </c>
      <c r="E15" s="15" t="s">
        <v>66</v>
      </c>
      <c r="F15" s="25" t="s">
        <v>76</v>
      </c>
      <c r="G15" s="15" t="s">
        <v>77</v>
      </c>
      <c r="H15" s="15" t="s">
        <v>78</v>
      </c>
      <c r="I15" s="15" t="s">
        <v>70</v>
      </c>
      <c r="J15" s="18" t="s">
        <v>71</v>
      </c>
      <c r="K15" s="15" t="s">
        <v>72</v>
      </c>
      <c r="L15" s="19">
        <f t="shared" si="1"/>
        <v>1810.6666666666667</v>
      </c>
      <c r="M15" s="26">
        <v>110</v>
      </c>
      <c r="N15" s="7">
        <v>34.200000000000003</v>
      </c>
      <c r="O15" s="7" t="s">
        <v>72</v>
      </c>
      <c r="P15" s="27">
        <f t="shared" si="2"/>
        <v>280000</v>
      </c>
      <c r="Q15" s="28">
        <v>16240</v>
      </c>
      <c r="R15" s="28">
        <v>33040</v>
      </c>
      <c r="S15" s="28">
        <v>48160</v>
      </c>
      <c r="T15" s="28">
        <v>54320</v>
      </c>
      <c r="U15" s="28">
        <v>45920</v>
      </c>
      <c r="V15" s="28">
        <v>39200</v>
      </c>
      <c r="W15" s="28">
        <v>22680</v>
      </c>
      <c r="X15" s="28">
        <v>8120</v>
      </c>
      <c r="Y15" s="28">
        <v>2800</v>
      </c>
      <c r="Z15" s="28">
        <v>2240</v>
      </c>
      <c r="AA15" s="28">
        <v>2520</v>
      </c>
      <c r="AB15" s="28">
        <v>4760</v>
      </c>
    </row>
    <row r="16" spans="1:28" ht="25.5" x14ac:dyDescent="0.2">
      <c r="A16" s="4" t="s">
        <v>294</v>
      </c>
      <c r="B16" s="15" t="s">
        <v>65</v>
      </c>
      <c r="C16" s="15" t="s">
        <v>66</v>
      </c>
      <c r="D16" s="15" t="s">
        <v>65</v>
      </c>
      <c r="E16" s="15" t="s">
        <v>66</v>
      </c>
      <c r="F16" s="25" t="s">
        <v>79</v>
      </c>
      <c r="G16" s="15" t="s">
        <v>80</v>
      </c>
      <c r="H16" s="15" t="s">
        <v>81</v>
      </c>
      <c r="I16" s="15" t="s">
        <v>70</v>
      </c>
      <c r="J16" s="18" t="s">
        <v>71</v>
      </c>
      <c r="K16" s="15" t="s">
        <v>72</v>
      </c>
      <c r="L16" s="19">
        <f t="shared" si="1"/>
        <v>1228.6666666666665</v>
      </c>
      <c r="M16" s="26">
        <v>130</v>
      </c>
      <c r="N16" s="7">
        <v>34.200000000000003</v>
      </c>
      <c r="O16" s="7" t="s">
        <v>72</v>
      </c>
      <c r="P16" s="27">
        <f t="shared" si="2"/>
        <v>190000</v>
      </c>
      <c r="Q16" s="28">
        <v>11020</v>
      </c>
      <c r="R16" s="28">
        <v>22420</v>
      </c>
      <c r="S16" s="28">
        <v>32680</v>
      </c>
      <c r="T16" s="28">
        <v>36859.999999999993</v>
      </c>
      <c r="U16" s="28">
        <v>31159.999999999996</v>
      </c>
      <c r="V16" s="28">
        <v>26600</v>
      </c>
      <c r="W16" s="28">
        <v>15390</v>
      </c>
      <c r="X16" s="28">
        <v>5510</v>
      </c>
      <c r="Y16" s="28">
        <v>1900</v>
      </c>
      <c r="Z16" s="28">
        <v>1520</v>
      </c>
      <c r="AA16" s="28">
        <v>1710</v>
      </c>
      <c r="AB16" s="28">
        <v>3230</v>
      </c>
    </row>
    <row r="17" spans="1:28" ht="25.5" x14ac:dyDescent="0.2">
      <c r="A17" s="4" t="s">
        <v>295</v>
      </c>
      <c r="B17" s="15" t="s">
        <v>65</v>
      </c>
      <c r="C17" s="15" t="s">
        <v>66</v>
      </c>
      <c r="D17" s="15" t="s">
        <v>65</v>
      </c>
      <c r="E17" s="15" t="s">
        <v>66</v>
      </c>
      <c r="F17" s="25" t="s">
        <v>82</v>
      </c>
      <c r="G17" s="15" t="s">
        <v>83</v>
      </c>
      <c r="H17" s="15" t="s">
        <v>84</v>
      </c>
      <c r="I17" s="15" t="s">
        <v>70</v>
      </c>
      <c r="J17" s="18" t="s">
        <v>71</v>
      </c>
      <c r="K17" s="15" t="s">
        <v>72</v>
      </c>
      <c r="L17" s="19">
        <f t="shared" si="1"/>
        <v>2133.9999999999995</v>
      </c>
      <c r="M17" s="26">
        <v>155</v>
      </c>
      <c r="N17" s="7">
        <v>34.200000000000003</v>
      </c>
      <c r="O17" s="7" t="s">
        <v>72</v>
      </c>
      <c r="P17" s="27">
        <f t="shared" si="2"/>
        <v>330000</v>
      </c>
      <c r="Q17" s="28">
        <v>19140</v>
      </c>
      <c r="R17" s="28">
        <v>38940.000000000007</v>
      </c>
      <c r="S17" s="28">
        <v>56760</v>
      </c>
      <c r="T17" s="28">
        <v>64019.999999999993</v>
      </c>
      <c r="U17" s="28">
        <v>54119.999999999993</v>
      </c>
      <c r="V17" s="28">
        <v>46200</v>
      </c>
      <c r="W17" s="28">
        <v>26730</v>
      </c>
      <c r="X17" s="28">
        <v>9570</v>
      </c>
      <c r="Y17" s="28">
        <v>3300</v>
      </c>
      <c r="Z17" s="28">
        <v>2640</v>
      </c>
      <c r="AA17" s="28">
        <v>2970</v>
      </c>
      <c r="AB17" s="28">
        <v>5610</v>
      </c>
    </row>
    <row r="18" spans="1:28" ht="25.5" x14ac:dyDescent="0.2">
      <c r="A18" s="4" t="s">
        <v>296</v>
      </c>
      <c r="B18" s="15" t="s">
        <v>65</v>
      </c>
      <c r="C18" s="15" t="s">
        <v>66</v>
      </c>
      <c r="D18" s="15" t="s">
        <v>65</v>
      </c>
      <c r="E18" s="15" t="s">
        <v>66</v>
      </c>
      <c r="F18" s="25" t="s">
        <v>85</v>
      </c>
      <c r="G18" s="15" t="s">
        <v>86</v>
      </c>
      <c r="H18" s="15" t="s">
        <v>87</v>
      </c>
      <c r="I18" s="15" t="s">
        <v>70</v>
      </c>
      <c r="J18" s="18" t="s">
        <v>71</v>
      </c>
      <c r="K18" s="15" t="s">
        <v>72</v>
      </c>
      <c r="L18" s="19">
        <f t="shared" si="1"/>
        <v>2424.9999999999995</v>
      </c>
      <c r="M18" s="26">
        <v>130</v>
      </c>
      <c r="N18" s="7">
        <v>34.200000000000003</v>
      </c>
      <c r="O18" s="7" t="s">
        <v>72</v>
      </c>
      <c r="P18" s="27">
        <f t="shared" si="2"/>
        <v>375000</v>
      </c>
      <c r="Q18" s="28">
        <v>21750</v>
      </c>
      <c r="R18" s="28">
        <v>44250</v>
      </c>
      <c r="S18" s="28">
        <v>64500</v>
      </c>
      <c r="T18" s="28">
        <v>72749.999999999985</v>
      </c>
      <c r="U18" s="28">
        <v>61499.999999999993</v>
      </c>
      <c r="V18" s="28">
        <v>52500</v>
      </c>
      <c r="W18" s="28">
        <v>30375</v>
      </c>
      <c r="X18" s="28">
        <v>10875</v>
      </c>
      <c r="Y18" s="28">
        <v>3750</v>
      </c>
      <c r="Z18" s="28">
        <v>3000</v>
      </c>
      <c r="AA18" s="28">
        <v>3375</v>
      </c>
      <c r="AB18" s="28">
        <v>6375</v>
      </c>
    </row>
    <row r="19" spans="1:28" ht="25.5" x14ac:dyDescent="0.2">
      <c r="A19" s="4" t="s">
        <v>297</v>
      </c>
      <c r="B19" s="15" t="s">
        <v>65</v>
      </c>
      <c r="C19" s="15" t="s">
        <v>66</v>
      </c>
      <c r="D19" s="15" t="s">
        <v>65</v>
      </c>
      <c r="E19" s="15" t="s">
        <v>66</v>
      </c>
      <c r="F19" s="25" t="s">
        <v>88</v>
      </c>
      <c r="G19" s="15" t="s">
        <v>89</v>
      </c>
      <c r="H19" s="15" t="s">
        <v>90</v>
      </c>
      <c r="I19" s="15" t="s">
        <v>70</v>
      </c>
      <c r="J19" s="18" t="s">
        <v>71</v>
      </c>
      <c r="K19" s="15" t="s">
        <v>72</v>
      </c>
      <c r="L19" s="19">
        <f t="shared" si="1"/>
        <v>937.66666666666663</v>
      </c>
      <c r="M19" s="26">
        <v>101</v>
      </c>
      <c r="N19" s="7">
        <v>34.200000000000003</v>
      </c>
      <c r="O19" s="7" t="s">
        <v>72</v>
      </c>
      <c r="P19" s="27">
        <f t="shared" si="2"/>
        <v>145000</v>
      </c>
      <c r="Q19" s="28">
        <v>8410</v>
      </c>
      <c r="R19" s="28">
        <v>17110</v>
      </c>
      <c r="S19" s="28">
        <v>24940</v>
      </c>
      <c r="T19" s="28">
        <v>28130</v>
      </c>
      <c r="U19" s="28">
        <v>23780</v>
      </c>
      <c r="V19" s="28">
        <v>20300</v>
      </c>
      <c r="W19" s="28">
        <v>11745</v>
      </c>
      <c r="X19" s="28">
        <v>4205</v>
      </c>
      <c r="Y19" s="28">
        <v>1450</v>
      </c>
      <c r="Z19" s="28">
        <v>1160</v>
      </c>
      <c r="AA19" s="28">
        <v>1305</v>
      </c>
      <c r="AB19" s="28">
        <v>2465</v>
      </c>
    </row>
    <row r="20" spans="1:28" ht="25.5" x14ac:dyDescent="0.2">
      <c r="A20" s="4" t="s">
        <v>298</v>
      </c>
      <c r="B20" s="15" t="s">
        <v>65</v>
      </c>
      <c r="C20" s="15" t="s">
        <v>66</v>
      </c>
      <c r="D20" s="15" t="s">
        <v>65</v>
      </c>
      <c r="E20" s="15" t="s">
        <v>66</v>
      </c>
      <c r="F20" s="25" t="s">
        <v>91</v>
      </c>
      <c r="G20" s="15" t="s">
        <v>92</v>
      </c>
      <c r="H20" s="15" t="s">
        <v>93</v>
      </c>
      <c r="I20" s="15" t="s">
        <v>70</v>
      </c>
      <c r="J20" s="18" t="s">
        <v>71</v>
      </c>
      <c r="K20" s="15" t="s">
        <v>72</v>
      </c>
      <c r="L20" s="19">
        <f t="shared" si="1"/>
        <v>1228.6666666666665</v>
      </c>
      <c r="M20" s="26">
        <v>101</v>
      </c>
      <c r="N20" s="7">
        <v>34.200000000000003</v>
      </c>
      <c r="O20" s="7" t="s">
        <v>72</v>
      </c>
      <c r="P20" s="27">
        <f t="shared" si="2"/>
        <v>190000</v>
      </c>
      <c r="Q20" s="28">
        <v>11020</v>
      </c>
      <c r="R20" s="28">
        <v>22420</v>
      </c>
      <c r="S20" s="28">
        <v>32680</v>
      </c>
      <c r="T20" s="28">
        <v>36859.999999999993</v>
      </c>
      <c r="U20" s="28">
        <v>31159.999999999996</v>
      </c>
      <c r="V20" s="28">
        <v>26600</v>
      </c>
      <c r="W20" s="28">
        <v>15390</v>
      </c>
      <c r="X20" s="28">
        <v>5510</v>
      </c>
      <c r="Y20" s="28">
        <v>1900</v>
      </c>
      <c r="Z20" s="28">
        <v>1520</v>
      </c>
      <c r="AA20" s="28">
        <v>1710</v>
      </c>
      <c r="AB20" s="28">
        <v>3230</v>
      </c>
    </row>
    <row r="21" spans="1:28" ht="25.5" x14ac:dyDescent="0.2">
      <c r="A21" s="4" t="s">
        <v>299</v>
      </c>
      <c r="B21" s="15" t="s">
        <v>65</v>
      </c>
      <c r="C21" s="15" t="s">
        <v>66</v>
      </c>
      <c r="D21" s="15" t="s">
        <v>65</v>
      </c>
      <c r="E21" s="15" t="s">
        <v>66</v>
      </c>
      <c r="F21" s="15" t="s">
        <v>94</v>
      </c>
      <c r="G21" s="15" t="s">
        <v>95</v>
      </c>
      <c r="H21" s="15" t="s">
        <v>96</v>
      </c>
      <c r="I21" s="15" t="s">
        <v>70</v>
      </c>
      <c r="J21" s="18" t="s">
        <v>71</v>
      </c>
      <c r="K21" s="15" t="s">
        <v>72</v>
      </c>
      <c r="L21" s="19">
        <f t="shared" si="1"/>
        <v>2198.6666666666661</v>
      </c>
      <c r="M21" s="26">
        <v>160</v>
      </c>
      <c r="N21" s="7">
        <v>34.200000000000003</v>
      </c>
      <c r="O21" s="7" t="s">
        <v>72</v>
      </c>
      <c r="P21" s="27">
        <f t="shared" si="2"/>
        <v>340000</v>
      </c>
      <c r="Q21" s="28">
        <v>19720</v>
      </c>
      <c r="R21" s="28">
        <v>40120.000000000007</v>
      </c>
      <c r="S21" s="28">
        <v>58480</v>
      </c>
      <c r="T21" s="28">
        <v>65959.999999999985</v>
      </c>
      <c r="U21" s="28">
        <v>55759.999999999993</v>
      </c>
      <c r="V21" s="28">
        <v>47600</v>
      </c>
      <c r="W21" s="28">
        <v>27540</v>
      </c>
      <c r="X21" s="28">
        <v>9860</v>
      </c>
      <c r="Y21" s="28">
        <v>3400</v>
      </c>
      <c r="Z21" s="28">
        <v>2720</v>
      </c>
      <c r="AA21" s="28">
        <v>3060</v>
      </c>
      <c r="AB21" s="28">
        <v>5780</v>
      </c>
    </row>
    <row r="22" spans="1:28" ht="25.5" x14ac:dyDescent="0.2">
      <c r="A22" s="4" t="s">
        <v>300</v>
      </c>
      <c r="B22" s="15" t="s">
        <v>65</v>
      </c>
      <c r="C22" s="15" t="s">
        <v>66</v>
      </c>
      <c r="D22" s="15" t="s">
        <v>65</v>
      </c>
      <c r="E22" s="15" t="s">
        <v>66</v>
      </c>
      <c r="F22" s="25" t="s">
        <v>97</v>
      </c>
      <c r="G22" s="15" t="s">
        <v>98</v>
      </c>
      <c r="H22" s="15" t="s">
        <v>99</v>
      </c>
      <c r="I22" s="15" t="s">
        <v>70</v>
      </c>
      <c r="J22" s="18" t="s">
        <v>71</v>
      </c>
      <c r="K22" s="15" t="s">
        <v>72</v>
      </c>
      <c r="L22" s="19">
        <f t="shared" si="1"/>
        <v>4171</v>
      </c>
      <c r="M22" s="26">
        <v>350</v>
      </c>
      <c r="N22" s="7">
        <v>34.200000000000003</v>
      </c>
      <c r="O22" s="7" t="s">
        <v>72</v>
      </c>
      <c r="P22" s="27">
        <f t="shared" si="2"/>
        <v>645000</v>
      </c>
      <c r="Q22" s="28">
        <v>37410</v>
      </c>
      <c r="R22" s="28">
        <v>76110</v>
      </c>
      <c r="S22" s="28">
        <v>110940</v>
      </c>
      <c r="T22" s="28">
        <v>125130</v>
      </c>
      <c r="U22" s="28">
        <v>105780</v>
      </c>
      <c r="V22" s="28">
        <v>90300</v>
      </c>
      <c r="W22" s="28">
        <v>52245</v>
      </c>
      <c r="X22" s="28">
        <v>18705</v>
      </c>
      <c r="Y22" s="28">
        <v>6450</v>
      </c>
      <c r="Z22" s="28">
        <v>5160</v>
      </c>
      <c r="AA22" s="28">
        <v>5805</v>
      </c>
      <c r="AB22" s="28">
        <v>10965</v>
      </c>
    </row>
    <row r="23" spans="1:28" ht="25.5" x14ac:dyDescent="0.2">
      <c r="A23" s="4" t="s">
        <v>301</v>
      </c>
      <c r="B23" s="15" t="s">
        <v>65</v>
      </c>
      <c r="C23" s="15" t="s">
        <v>66</v>
      </c>
      <c r="D23" s="15" t="s">
        <v>65</v>
      </c>
      <c r="E23" s="15" t="s">
        <v>66</v>
      </c>
      <c r="F23" s="25" t="s">
        <v>100</v>
      </c>
      <c r="G23" s="15" t="s">
        <v>101</v>
      </c>
      <c r="H23" s="15" t="s">
        <v>102</v>
      </c>
      <c r="I23" s="15" t="s">
        <v>70</v>
      </c>
      <c r="J23" s="18" t="s">
        <v>71</v>
      </c>
      <c r="K23" s="15" t="s">
        <v>72</v>
      </c>
      <c r="L23" s="19">
        <f t="shared" si="1"/>
        <v>1293.333333333333</v>
      </c>
      <c r="M23" s="26">
        <v>101</v>
      </c>
      <c r="N23" s="7">
        <v>34.200000000000003</v>
      </c>
      <c r="O23" s="7" t="s">
        <v>72</v>
      </c>
      <c r="P23" s="27">
        <f t="shared" si="2"/>
        <v>200000</v>
      </c>
      <c r="Q23" s="28">
        <v>11600</v>
      </c>
      <c r="R23" s="28">
        <v>23600</v>
      </c>
      <c r="S23" s="28">
        <v>34400</v>
      </c>
      <c r="T23" s="28">
        <v>38799.999999999993</v>
      </c>
      <c r="U23" s="28">
        <v>32799.999999999993</v>
      </c>
      <c r="V23" s="28">
        <v>28000</v>
      </c>
      <c r="W23" s="28">
        <v>16200</v>
      </c>
      <c r="X23" s="28">
        <v>5800</v>
      </c>
      <c r="Y23" s="28">
        <v>2000</v>
      </c>
      <c r="Z23" s="28">
        <v>1600</v>
      </c>
      <c r="AA23" s="28">
        <v>1800</v>
      </c>
      <c r="AB23" s="28">
        <v>3400</v>
      </c>
    </row>
    <row r="24" spans="1:28" ht="25.5" x14ac:dyDescent="0.2">
      <c r="A24" s="4" t="s">
        <v>302</v>
      </c>
      <c r="B24" s="15" t="s">
        <v>65</v>
      </c>
      <c r="C24" s="15" t="s">
        <v>66</v>
      </c>
      <c r="D24" s="15" t="s">
        <v>65</v>
      </c>
      <c r="E24" s="15" t="s">
        <v>66</v>
      </c>
      <c r="F24" s="25" t="s">
        <v>103</v>
      </c>
      <c r="G24" s="15" t="s">
        <v>104</v>
      </c>
      <c r="H24" s="15" t="s">
        <v>105</v>
      </c>
      <c r="I24" s="15" t="s">
        <v>70</v>
      </c>
      <c r="J24" s="18" t="s">
        <v>71</v>
      </c>
      <c r="K24" s="15" t="s">
        <v>72</v>
      </c>
      <c r="L24" s="19">
        <f t="shared" si="1"/>
        <v>1260.9999999999998</v>
      </c>
      <c r="M24" s="26">
        <v>120</v>
      </c>
      <c r="N24" s="7">
        <v>34.200000000000003</v>
      </c>
      <c r="O24" s="7" t="s">
        <v>72</v>
      </c>
      <c r="P24" s="27">
        <f t="shared" si="2"/>
        <v>195000</v>
      </c>
      <c r="Q24" s="28">
        <v>11310</v>
      </c>
      <c r="R24" s="28">
        <v>23010</v>
      </c>
      <c r="S24" s="28">
        <v>33540</v>
      </c>
      <c r="T24" s="28">
        <v>37829.999999999993</v>
      </c>
      <c r="U24" s="28">
        <v>31979.999999999996</v>
      </c>
      <c r="V24" s="28">
        <v>27300</v>
      </c>
      <c r="W24" s="28">
        <v>15795</v>
      </c>
      <c r="X24" s="28">
        <v>5655</v>
      </c>
      <c r="Y24" s="28">
        <v>1950</v>
      </c>
      <c r="Z24" s="28">
        <v>1560</v>
      </c>
      <c r="AA24" s="28">
        <v>1755</v>
      </c>
      <c r="AB24" s="28">
        <v>3315</v>
      </c>
    </row>
    <row r="25" spans="1:28" ht="25.5" x14ac:dyDescent="0.2">
      <c r="A25" s="4" t="s">
        <v>303</v>
      </c>
      <c r="B25" s="15" t="s">
        <v>65</v>
      </c>
      <c r="C25" s="15" t="s">
        <v>66</v>
      </c>
      <c r="D25" s="15" t="s">
        <v>65</v>
      </c>
      <c r="E25" s="15" t="s">
        <v>66</v>
      </c>
      <c r="F25" s="25" t="s">
        <v>106</v>
      </c>
      <c r="G25" s="15" t="s">
        <v>107</v>
      </c>
      <c r="H25" s="15" t="s">
        <v>108</v>
      </c>
      <c r="I25" s="15" t="s">
        <v>70</v>
      </c>
      <c r="J25" s="18" t="s">
        <v>71</v>
      </c>
      <c r="K25" s="15" t="s">
        <v>72</v>
      </c>
      <c r="L25" s="19">
        <f t="shared" si="1"/>
        <v>1390.333333333333</v>
      </c>
      <c r="M25" s="26">
        <v>110</v>
      </c>
      <c r="N25" s="7">
        <v>34.200000000000003</v>
      </c>
      <c r="O25" s="7" t="s">
        <v>72</v>
      </c>
      <c r="P25" s="27">
        <f t="shared" si="2"/>
        <v>215000</v>
      </c>
      <c r="Q25" s="28">
        <v>12470</v>
      </c>
      <c r="R25" s="28">
        <v>25370</v>
      </c>
      <c r="S25" s="28">
        <v>36980</v>
      </c>
      <c r="T25" s="28">
        <v>41709.999999999993</v>
      </c>
      <c r="U25" s="28">
        <v>35259.999999999993</v>
      </c>
      <c r="V25" s="28">
        <v>30100</v>
      </c>
      <c r="W25" s="28">
        <v>17415</v>
      </c>
      <c r="X25" s="28">
        <v>6235</v>
      </c>
      <c r="Y25" s="28">
        <v>2150</v>
      </c>
      <c r="Z25" s="28">
        <v>1720</v>
      </c>
      <c r="AA25" s="28">
        <v>1935</v>
      </c>
      <c r="AB25" s="28">
        <v>3655</v>
      </c>
    </row>
    <row r="26" spans="1:28" ht="25.5" x14ac:dyDescent="0.2">
      <c r="A26" s="4" t="s">
        <v>304</v>
      </c>
      <c r="B26" s="15" t="s">
        <v>65</v>
      </c>
      <c r="C26" s="15" t="s">
        <v>66</v>
      </c>
      <c r="D26" s="15" t="s">
        <v>65</v>
      </c>
      <c r="E26" s="15" t="s">
        <v>66</v>
      </c>
      <c r="F26" s="25" t="s">
        <v>109</v>
      </c>
      <c r="G26" s="15" t="s">
        <v>110</v>
      </c>
      <c r="H26" s="15" t="s">
        <v>111</v>
      </c>
      <c r="I26" s="15" t="s">
        <v>70</v>
      </c>
      <c r="J26" s="18" t="s">
        <v>71</v>
      </c>
      <c r="K26" s="15" t="s">
        <v>72</v>
      </c>
      <c r="L26" s="19">
        <f t="shared" si="1"/>
        <v>3168.6666666666665</v>
      </c>
      <c r="M26" s="26">
        <v>315</v>
      </c>
      <c r="N26" s="7">
        <v>34.200000000000003</v>
      </c>
      <c r="O26" s="7" t="s">
        <v>72</v>
      </c>
      <c r="P26" s="27">
        <f t="shared" si="2"/>
        <v>490000</v>
      </c>
      <c r="Q26" s="28">
        <v>28420</v>
      </c>
      <c r="R26" s="28">
        <v>57820</v>
      </c>
      <c r="S26" s="28">
        <v>84280</v>
      </c>
      <c r="T26" s="28">
        <v>95060</v>
      </c>
      <c r="U26" s="28">
        <v>80359.999999999985</v>
      </c>
      <c r="V26" s="28">
        <v>68600</v>
      </c>
      <c r="W26" s="28">
        <v>39690</v>
      </c>
      <c r="X26" s="28">
        <v>14210</v>
      </c>
      <c r="Y26" s="28">
        <v>4900</v>
      </c>
      <c r="Z26" s="28">
        <v>3920</v>
      </c>
      <c r="AA26" s="28">
        <v>4410</v>
      </c>
      <c r="AB26" s="28">
        <v>8330</v>
      </c>
    </row>
    <row r="27" spans="1:28" ht="25.5" x14ac:dyDescent="0.2">
      <c r="A27" s="4" t="s">
        <v>305</v>
      </c>
      <c r="B27" s="15" t="s">
        <v>65</v>
      </c>
      <c r="C27" s="15" t="s">
        <v>66</v>
      </c>
      <c r="D27" s="15" t="s">
        <v>65</v>
      </c>
      <c r="E27" s="15" t="s">
        <v>66</v>
      </c>
      <c r="F27" s="25" t="s">
        <v>112</v>
      </c>
      <c r="G27" s="15" t="s">
        <v>113</v>
      </c>
      <c r="H27" s="15" t="s">
        <v>114</v>
      </c>
      <c r="I27" s="15" t="s">
        <v>70</v>
      </c>
      <c r="J27" s="18" t="s">
        <v>71</v>
      </c>
      <c r="K27" s="15" t="s">
        <v>72</v>
      </c>
      <c r="L27" s="19">
        <f t="shared" si="1"/>
        <v>4429.6666666666661</v>
      </c>
      <c r="M27" s="26">
        <v>345</v>
      </c>
      <c r="N27" s="7">
        <v>34.200000000000003</v>
      </c>
      <c r="O27" s="7" t="s">
        <v>72</v>
      </c>
      <c r="P27" s="27">
        <f t="shared" si="2"/>
        <v>685000</v>
      </c>
      <c r="Q27" s="28">
        <v>39730</v>
      </c>
      <c r="R27" s="28">
        <v>80830.000000000015</v>
      </c>
      <c r="S27" s="28">
        <v>117820</v>
      </c>
      <c r="T27" s="28">
        <v>132889.99999999997</v>
      </c>
      <c r="U27" s="28">
        <v>112339.99999999999</v>
      </c>
      <c r="V27" s="28">
        <v>95900</v>
      </c>
      <c r="W27" s="28">
        <v>55485</v>
      </c>
      <c r="X27" s="28">
        <v>19865</v>
      </c>
      <c r="Y27" s="28">
        <v>6850</v>
      </c>
      <c r="Z27" s="28">
        <v>5480</v>
      </c>
      <c r="AA27" s="28">
        <v>6165</v>
      </c>
      <c r="AB27" s="28">
        <v>11645</v>
      </c>
    </row>
    <row r="28" spans="1:28" ht="25.5" x14ac:dyDescent="0.2">
      <c r="A28" s="4" t="s">
        <v>306</v>
      </c>
      <c r="B28" s="15" t="s">
        <v>65</v>
      </c>
      <c r="C28" s="15" t="s">
        <v>66</v>
      </c>
      <c r="D28" s="15" t="s">
        <v>65</v>
      </c>
      <c r="E28" s="15" t="s">
        <v>66</v>
      </c>
      <c r="F28" s="25" t="s">
        <v>115</v>
      </c>
      <c r="G28" s="15" t="s">
        <v>116</v>
      </c>
      <c r="H28" s="15" t="s">
        <v>117</v>
      </c>
      <c r="I28" s="15" t="s">
        <v>70</v>
      </c>
      <c r="J28" s="18" t="s">
        <v>71</v>
      </c>
      <c r="K28" s="15" t="s">
        <v>72</v>
      </c>
      <c r="L28" s="19">
        <f t="shared" si="1"/>
        <v>3472.2333333333331</v>
      </c>
      <c r="M28" s="15">
        <v>1500</v>
      </c>
      <c r="N28" s="7">
        <v>34.200000000000003</v>
      </c>
      <c r="O28" s="7" t="s">
        <v>72</v>
      </c>
      <c r="P28" s="27">
        <f t="shared" si="2"/>
        <v>1249999.6666666667</v>
      </c>
      <c r="Q28" s="17">
        <v>104166.66666666667</v>
      </c>
      <c r="R28" s="17">
        <v>104167</v>
      </c>
      <c r="S28" s="17">
        <v>104167</v>
      </c>
      <c r="T28" s="17">
        <v>104167</v>
      </c>
      <c r="U28" s="17">
        <v>104167</v>
      </c>
      <c r="V28" s="17">
        <v>104167</v>
      </c>
      <c r="W28" s="17">
        <v>104167</v>
      </c>
      <c r="X28" s="17">
        <v>104166</v>
      </c>
      <c r="Y28" s="17">
        <v>104166</v>
      </c>
      <c r="Z28" s="17">
        <v>104166</v>
      </c>
      <c r="AA28" s="17">
        <v>104166</v>
      </c>
      <c r="AB28" s="17">
        <v>104167</v>
      </c>
    </row>
    <row r="29" spans="1:28" ht="25.5" x14ac:dyDescent="0.2">
      <c r="A29" s="4" t="s">
        <v>307</v>
      </c>
      <c r="B29" s="15" t="s">
        <v>65</v>
      </c>
      <c r="C29" s="15" t="s">
        <v>66</v>
      </c>
      <c r="D29" s="15" t="s">
        <v>65</v>
      </c>
      <c r="E29" s="15" t="s">
        <v>66</v>
      </c>
      <c r="F29" s="25" t="s">
        <v>115</v>
      </c>
      <c r="G29" s="15" t="s">
        <v>113</v>
      </c>
      <c r="H29" s="15" t="s">
        <v>371</v>
      </c>
      <c r="I29" s="15" t="s">
        <v>70</v>
      </c>
      <c r="J29" s="18" t="s">
        <v>71</v>
      </c>
      <c r="K29" s="15" t="s">
        <v>72</v>
      </c>
      <c r="L29" s="19">
        <f t="shared" si="1"/>
        <v>7083.333333333333</v>
      </c>
      <c r="M29" s="15">
        <v>1000</v>
      </c>
      <c r="N29" s="7">
        <v>34.200000000000003</v>
      </c>
      <c r="O29" s="7" t="s">
        <v>72</v>
      </c>
      <c r="P29" s="27">
        <f t="shared" si="2"/>
        <v>2550000</v>
      </c>
      <c r="Q29" s="17">
        <v>212500</v>
      </c>
      <c r="R29" s="17">
        <v>212500</v>
      </c>
      <c r="S29" s="17">
        <v>212500</v>
      </c>
      <c r="T29" s="17">
        <v>212500</v>
      </c>
      <c r="U29" s="17">
        <v>212500</v>
      </c>
      <c r="V29" s="17">
        <v>212500</v>
      </c>
      <c r="W29" s="17">
        <v>212500</v>
      </c>
      <c r="X29" s="17">
        <v>212500</v>
      </c>
      <c r="Y29" s="17">
        <v>212500</v>
      </c>
      <c r="Z29" s="17">
        <v>212500</v>
      </c>
      <c r="AA29" s="17">
        <v>212500</v>
      </c>
      <c r="AB29" s="17">
        <v>212500</v>
      </c>
    </row>
    <row r="30" spans="1:28" ht="25.5" x14ac:dyDescent="0.2">
      <c r="A30" s="4" t="s">
        <v>308</v>
      </c>
      <c r="B30" s="15" t="s">
        <v>65</v>
      </c>
      <c r="C30" s="15" t="s">
        <v>66</v>
      </c>
      <c r="D30" s="15" t="s">
        <v>65</v>
      </c>
      <c r="E30" s="15" t="s">
        <v>66</v>
      </c>
      <c r="F30" s="25" t="s">
        <v>118</v>
      </c>
      <c r="G30" s="26" t="s">
        <v>119</v>
      </c>
      <c r="H30" s="15" t="s">
        <v>120</v>
      </c>
      <c r="I30" s="15" t="s">
        <v>70</v>
      </c>
      <c r="J30" s="18" t="s">
        <v>71</v>
      </c>
      <c r="K30" s="15" t="s">
        <v>72</v>
      </c>
      <c r="L30" s="19">
        <f t="shared" si="1"/>
        <v>129.33333333333334</v>
      </c>
      <c r="M30" s="15">
        <v>25</v>
      </c>
      <c r="N30" s="7">
        <v>34.200000000000003</v>
      </c>
      <c r="O30" s="7" t="s">
        <v>72</v>
      </c>
      <c r="P30" s="27">
        <f t="shared" si="2"/>
        <v>20000</v>
      </c>
      <c r="Q30" s="28">
        <v>1160</v>
      </c>
      <c r="R30" s="28">
        <v>2360</v>
      </c>
      <c r="S30" s="28">
        <v>3440</v>
      </c>
      <c r="T30" s="28">
        <v>3880</v>
      </c>
      <c r="U30" s="28">
        <v>3280</v>
      </c>
      <c r="V30" s="28">
        <v>2800</v>
      </c>
      <c r="W30" s="28">
        <v>1620</v>
      </c>
      <c r="X30" s="28">
        <v>580</v>
      </c>
      <c r="Y30" s="28">
        <v>200</v>
      </c>
      <c r="Z30" s="28">
        <v>160</v>
      </c>
      <c r="AA30" s="28">
        <v>180</v>
      </c>
      <c r="AB30" s="28">
        <v>340</v>
      </c>
    </row>
    <row r="31" spans="1:28" ht="25.5" x14ac:dyDescent="0.2">
      <c r="A31" s="4" t="s">
        <v>309</v>
      </c>
      <c r="B31" s="15" t="s">
        <v>65</v>
      </c>
      <c r="C31" s="15" t="s">
        <v>66</v>
      </c>
      <c r="D31" s="15" t="s">
        <v>65</v>
      </c>
      <c r="E31" s="15" t="s">
        <v>66</v>
      </c>
      <c r="F31" s="25" t="s">
        <v>121</v>
      </c>
      <c r="G31" s="15" t="s">
        <v>122</v>
      </c>
      <c r="H31" s="15" t="s">
        <v>123</v>
      </c>
      <c r="I31" s="15" t="s">
        <v>70</v>
      </c>
      <c r="J31" s="18" t="s">
        <v>71</v>
      </c>
      <c r="K31" s="15" t="s">
        <v>72</v>
      </c>
      <c r="L31" s="19">
        <f t="shared" si="1"/>
        <v>1034.6666666666667</v>
      </c>
      <c r="M31" s="15">
        <v>100</v>
      </c>
      <c r="N31" s="7">
        <v>34.200000000000003</v>
      </c>
      <c r="O31" s="7" t="s">
        <v>72</v>
      </c>
      <c r="P31" s="27">
        <f t="shared" si="2"/>
        <v>160000</v>
      </c>
      <c r="Q31" s="28">
        <v>9280</v>
      </c>
      <c r="R31" s="28">
        <v>18880</v>
      </c>
      <c r="S31" s="28">
        <v>27520</v>
      </c>
      <c r="T31" s="28">
        <v>31040</v>
      </c>
      <c r="U31" s="28">
        <v>26240</v>
      </c>
      <c r="V31" s="28">
        <v>22400</v>
      </c>
      <c r="W31" s="28">
        <v>12960</v>
      </c>
      <c r="X31" s="28">
        <v>4640</v>
      </c>
      <c r="Y31" s="28">
        <v>1600</v>
      </c>
      <c r="Z31" s="28">
        <v>1280</v>
      </c>
      <c r="AA31" s="28">
        <v>1440</v>
      </c>
      <c r="AB31" s="28">
        <v>2720</v>
      </c>
    </row>
    <row r="32" spans="1:28" ht="25.5" x14ac:dyDescent="0.2">
      <c r="A32" s="4" t="s">
        <v>310</v>
      </c>
      <c r="B32" s="15" t="s">
        <v>65</v>
      </c>
      <c r="C32" s="15" t="s">
        <v>66</v>
      </c>
      <c r="D32" s="15" t="s">
        <v>65</v>
      </c>
      <c r="E32" s="15" t="s">
        <v>66</v>
      </c>
      <c r="F32" s="25" t="s">
        <v>124</v>
      </c>
      <c r="G32" s="15" t="s">
        <v>125</v>
      </c>
      <c r="H32" s="15" t="s">
        <v>126</v>
      </c>
      <c r="I32" s="15" t="s">
        <v>70</v>
      </c>
      <c r="J32" s="18" t="s">
        <v>71</v>
      </c>
      <c r="K32" s="15" t="s">
        <v>72</v>
      </c>
      <c r="L32" s="19">
        <f t="shared" si="1"/>
        <v>153.33333333333334</v>
      </c>
      <c r="M32" s="15">
        <v>100</v>
      </c>
      <c r="N32" s="7">
        <v>34.200000000000003</v>
      </c>
      <c r="O32" s="7" t="s">
        <v>72</v>
      </c>
      <c r="P32" s="27">
        <f t="shared" si="2"/>
        <v>12000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4600</v>
      </c>
      <c r="Y32" s="28">
        <v>1600</v>
      </c>
      <c r="Z32" s="28">
        <v>1300</v>
      </c>
      <c r="AA32" s="28">
        <v>1400</v>
      </c>
      <c r="AB32" s="28">
        <v>3100</v>
      </c>
    </row>
    <row r="33" spans="1:28" ht="25.5" x14ac:dyDescent="0.2">
      <c r="A33" s="4" t="s">
        <v>312</v>
      </c>
      <c r="B33" s="15" t="s">
        <v>65</v>
      </c>
      <c r="C33" s="15" t="s">
        <v>66</v>
      </c>
      <c r="D33" s="15" t="s">
        <v>65</v>
      </c>
      <c r="E33" s="15" t="s">
        <v>66</v>
      </c>
      <c r="F33" s="25" t="s">
        <v>127</v>
      </c>
      <c r="G33" s="26" t="s">
        <v>128</v>
      </c>
      <c r="H33" s="15" t="s">
        <v>129</v>
      </c>
      <c r="I33" s="15" t="s">
        <v>70</v>
      </c>
      <c r="J33" s="18" t="s">
        <v>71</v>
      </c>
      <c r="K33" s="15" t="s">
        <v>72</v>
      </c>
      <c r="L33" s="19">
        <f t="shared" si="1"/>
        <v>711.33333333333337</v>
      </c>
      <c r="M33" s="15">
        <v>65</v>
      </c>
      <c r="N33" s="7">
        <v>34.200000000000003</v>
      </c>
      <c r="O33" s="7" t="s">
        <v>72</v>
      </c>
      <c r="P33" s="27">
        <f t="shared" si="2"/>
        <v>110000</v>
      </c>
      <c r="Q33" s="28">
        <v>6380</v>
      </c>
      <c r="R33" s="28">
        <v>12980</v>
      </c>
      <c r="S33" s="28">
        <v>18920</v>
      </c>
      <c r="T33" s="28">
        <v>21340</v>
      </c>
      <c r="U33" s="28">
        <v>18039.999999999996</v>
      </c>
      <c r="V33" s="28">
        <v>15400</v>
      </c>
      <c r="W33" s="28">
        <v>8910</v>
      </c>
      <c r="X33" s="28">
        <v>3190</v>
      </c>
      <c r="Y33" s="28">
        <v>1100</v>
      </c>
      <c r="Z33" s="28">
        <v>880</v>
      </c>
      <c r="AA33" s="28">
        <v>990</v>
      </c>
      <c r="AB33" s="28">
        <v>1870</v>
      </c>
    </row>
    <row r="34" spans="1:28" ht="25.5" x14ac:dyDescent="0.2">
      <c r="A34" s="4" t="s">
        <v>313</v>
      </c>
      <c r="B34" s="15" t="s">
        <v>65</v>
      </c>
      <c r="C34" s="15" t="s">
        <v>66</v>
      </c>
      <c r="D34" s="15" t="s">
        <v>65</v>
      </c>
      <c r="E34" s="15" t="s">
        <v>66</v>
      </c>
      <c r="F34" s="25" t="s">
        <v>130</v>
      </c>
      <c r="G34" s="26" t="s">
        <v>131</v>
      </c>
      <c r="H34" s="15" t="s">
        <v>132</v>
      </c>
      <c r="I34" s="15" t="s">
        <v>70</v>
      </c>
      <c r="J34" s="18" t="s">
        <v>71</v>
      </c>
      <c r="K34" s="15" t="s">
        <v>72</v>
      </c>
      <c r="L34" s="19">
        <f t="shared" si="1"/>
        <v>646.66666666666652</v>
      </c>
      <c r="M34" s="15">
        <v>65</v>
      </c>
      <c r="N34" s="7">
        <v>34.200000000000003</v>
      </c>
      <c r="O34" s="7" t="s">
        <v>72</v>
      </c>
      <c r="P34" s="27">
        <f t="shared" si="2"/>
        <v>100000</v>
      </c>
      <c r="Q34" s="28">
        <v>5800</v>
      </c>
      <c r="R34" s="28">
        <v>11800</v>
      </c>
      <c r="S34" s="28">
        <v>17200</v>
      </c>
      <c r="T34" s="28">
        <v>19399.999999999996</v>
      </c>
      <c r="U34" s="28">
        <v>16399.999999999996</v>
      </c>
      <c r="V34" s="28">
        <v>14000</v>
      </c>
      <c r="W34" s="28">
        <v>8100</v>
      </c>
      <c r="X34" s="28">
        <v>2900</v>
      </c>
      <c r="Y34" s="28">
        <v>1000</v>
      </c>
      <c r="Z34" s="28">
        <v>800</v>
      </c>
      <c r="AA34" s="28">
        <v>900</v>
      </c>
      <c r="AB34" s="28">
        <v>1700</v>
      </c>
    </row>
    <row r="35" spans="1:28" ht="25.5" x14ac:dyDescent="0.2">
      <c r="A35" s="4" t="s">
        <v>314</v>
      </c>
      <c r="B35" s="15" t="s">
        <v>65</v>
      </c>
      <c r="C35" s="15" t="s">
        <v>66</v>
      </c>
      <c r="D35" s="15" t="s">
        <v>65</v>
      </c>
      <c r="E35" s="15" t="s">
        <v>66</v>
      </c>
      <c r="F35" s="25" t="s">
        <v>133</v>
      </c>
      <c r="G35" s="26" t="s">
        <v>134</v>
      </c>
      <c r="H35" s="15" t="s">
        <v>135</v>
      </c>
      <c r="I35" s="15" t="s">
        <v>70</v>
      </c>
      <c r="J35" s="18" t="s">
        <v>71</v>
      </c>
      <c r="K35" s="15" t="s">
        <v>72</v>
      </c>
      <c r="L35" s="19">
        <f t="shared" si="1"/>
        <v>388</v>
      </c>
      <c r="M35" s="15">
        <v>65</v>
      </c>
      <c r="N35" s="7">
        <v>34.200000000000003</v>
      </c>
      <c r="O35" s="7" t="s">
        <v>72</v>
      </c>
      <c r="P35" s="27">
        <f t="shared" si="2"/>
        <v>60000</v>
      </c>
      <c r="Q35" s="28">
        <v>3480</v>
      </c>
      <c r="R35" s="28">
        <v>7080</v>
      </c>
      <c r="S35" s="28">
        <v>10320</v>
      </c>
      <c r="T35" s="28">
        <v>11640</v>
      </c>
      <c r="U35" s="28">
        <v>9839.9999999999982</v>
      </c>
      <c r="V35" s="28">
        <v>8400</v>
      </c>
      <c r="W35" s="28">
        <v>4860</v>
      </c>
      <c r="X35" s="28">
        <v>1740</v>
      </c>
      <c r="Y35" s="28">
        <v>600</v>
      </c>
      <c r="Z35" s="28">
        <v>480</v>
      </c>
      <c r="AA35" s="28">
        <v>540</v>
      </c>
      <c r="AB35" s="28">
        <v>1020</v>
      </c>
    </row>
    <row r="36" spans="1:28" ht="25.5" x14ac:dyDescent="0.2">
      <c r="A36" s="4" t="s">
        <v>315</v>
      </c>
      <c r="B36" s="15" t="s">
        <v>370</v>
      </c>
      <c r="C36" s="15" t="s">
        <v>66</v>
      </c>
      <c r="D36" s="15" t="s">
        <v>65</v>
      </c>
      <c r="E36" s="15" t="s">
        <v>66</v>
      </c>
      <c r="F36" s="25" t="s">
        <v>136</v>
      </c>
      <c r="G36" s="15" t="s">
        <v>137</v>
      </c>
      <c r="H36" s="15" t="s">
        <v>138</v>
      </c>
      <c r="I36" s="15" t="s">
        <v>70</v>
      </c>
      <c r="J36" s="18" t="s">
        <v>71</v>
      </c>
      <c r="K36" s="15" t="s">
        <v>72</v>
      </c>
      <c r="L36" s="19">
        <f t="shared" si="1"/>
        <v>2554.333333333333</v>
      </c>
      <c r="M36" s="26">
        <v>200</v>
      </c>
      <c r="N36" s="7">
        <v>34.200000000000003</v>
      </c>
      <c r="O36" s="7" t="s">
        <v>72</v>
      </c>
      <c r="P36" s="27">
        <f t="shared" si="2"/>
        <v>395000</v>
      </c>
      <c r="Q36" s="28">
        <v>22910</v>
      </c>
      <c r="R36" s="28">
        <v>46610</v>
      </c>
      <c r="S36" s="28">
        <v>67940</v>
      </c>
      <c r="T36" s="28">
        <v>76629.999999999985</v>
      </c>
      <c r="U36" s="28">
        <v>64779.999999999993</v>
      </c>
      <c r="V36" s="28">
        <v>55300</v>
      </c>
      <c r="W36" s="28">
        <v>31995</v>
      </c>
      <c r="X36" s="28">
        <v>11455</v>
      </c>
      <c r="Y36" s="28">
        <v>3950</v>
      </c>
      <c r="Z36" s="28">
        <v>3160</v>
      </c>
      <c r="AA36" s="28">
        <v>3555</v>
      </c>
      <c r="AB36" s="28">
        <v>6715</v>
      </c>
    </row>
    <row r="37" spans="1:28" ht="25.5" x14ac:dyDescent="0.2">
      <c r="A37" s="4" t="s">
        <v>316</v>
      </c>
      <c r="B37" s="15" t="s">
        <v>370</v>
      </c>
      <c r="C37" s="15" t="s">
        <v>66</v>
      </c>
      <c r="D37" s="15" t="s">
        <v>65</v>
      </c>
      <c r="E37" s="15" t="s">
        <v>66</v>
      </c>
      <c r="F37" s="25" t="s">
        <v>139</v>
      </c>
      <c r="G37" s="26" t="s">
        <v>140</v>
      </c>
      <c r="H37" s="15" t="s">
        <v>141</v>
      </c>
      <c r="I37" s="15" t="s">
        <v>70</v>
      </c>
      <c r="J37" s="18" t="s">
        <v>142</v>
      </c>
      <c r="K37" s="15" t="s">
        <v>143</v>
      </c>
      <c r="L37" s="19">
        <f t="shared" si="1"/>
        <v>776</v>
      </c>
      <c r="M37" s="15">
        <v>100</v>
      </c>
      <c r="N37" s="7">
        <v>34.200000000000003</v>
      </c>
      <c r="O37" s="7" t="s">
        <v>72</v>
      </c>
      <c r="P37" s="27">
        <f t="shared" si="2"/>
        <v>120000</v>
      </c>
      <c r="Q37" s="28">
        <v>6960</v>
      </c>
      <c r="R37" s="28">
        <v>14160</v>
      </c>
      <c r="S37" s="28">
        <v>20640</v>
      </c>
      <c r="T37" s="28">
        <v>23280</v>
      </c>
      <c r="U37" s="28">
        <v>19679.999999999996</v>
      </c>
      <c r="V37" s="28">
        <v>16800</v>
      </c>
      <c r="W37" s="28">
        <v>9720</v>
      </c>
      <c r="X37" s="28">
        <v>3480</v>
      </c>
      <c r="Y37" s="28">
        <v>1200</v>
      </c>
      <c r="Z37" s="28">
        <v>960</v>
      </c>
      <c r="AA37" s="28">
        <v>1080</v>
      </c>
      <c r="AB37" s="28">
        <v>2040</v>
      </c>
    </row>
    <row r="38" spans="1:28" ht="25.5" x14ac:dyDescent="0.2">
      <c r="A38" s="4" t="s">
        <v>317</v>
      </c>
      <c r="B38" s="15" t="s">
        <v>370</v>
      </c>
      <c r="C38" s="15" t="s">
        <v>66</v>
      </c>
      <c r="D38" s="15" t="s">
        <v>65</v>
      </c>
      <c r="E38" s="15" t="s">
        <v>66</v>
      </c>
      <c r="F38" s="25" t="s">
        <v>144</v>
      </c>
      <c r="G38" s="15" t="s">
        <v>145</v>
      </c>
      <c r="H38" s="15" t="s">
        <v>146</v>
      </c>
      <c r="I38" s="15" t="s">
        <v>70</v>
      </c>
      <c r="J38" s="18" t="s">
        <v>142</v>
      </c>
      <c r="K38" s="15" t="s">
        <v>143</v>
      </c>
      <c r="L38" s="19">
        <f t="shared" si="1"/>
        <v>2069.3333333333335</v>
      </c>
      <c r="M38" s="15">
        <v>160</v>
      </c>
      <c r="N38" s="7">
        <v>34.200000000000003</v>
      </c>
      <c r="O38" s="7" t="s">
        <v>72</v>
      </c>
      <c r="P38" s="27">
        <f t="shared" si="2"/>
        <v>320000</v>
      </c>
      <c r="Q38" s="28">
        <v>18560</v>
      </c>
      <c r="R38" s="28">
        <v>37760</v>
      </c>
      <c r="S38" s="28">
        <v>55040</v>
      </c>
      <c r="T38" s="28">
        <v>62080</v>
      </c>
      <c r="U38" s="28">
        <v>52480</v>
      </c>
      <c r="V38" s="28">
        <v>44800</v>
      </c>
      <c r="W38" s="28">
        <v>25920</v>
      </c>
      <c r="X38" s="28">
        <v>9280</v>
      </c>
      <c r="Y38" s="28">
        <v>3200</v>
      </c>
      <c r="Z38" s="28">
        <v>2560</v>
      </c>
      <c r="AA38" s="28">
        <v>2880</v>
      </c>
      <c r="AB38" s="28">
        <v>5440</v>
      </c>
    </row>
    <row r="39" spans="1:28" ht="25.5" x14ac:dyDescent="0.2">
      <c r="A39" s="4" t="s">
        <v>318</v>
      </c>
      <c r="B39" s="15" t="s">
        <v>370</v>
      </c>
      <c r="C39" s="15" t="s">
        <v>66</v>
      </c>
      <c r="D39" s="15" t="s">
        <v>65</v>
      </c>
      <c r="E39" s="15" t="s">
        <v>66</v>
      </c>
      <c r="F39" s="25" t="s">
        <v>147</v>
      </c>
      <c r="G39" s="15" t="s">
        <v>148</v>
      </c>
      <c r="H39" s="15" t="s">
        <v>149</v>
      </c>
      <c r="I39" s="15" t="s">
        <v>70</v>
      </c>
      <c r="J39" s="18" t="s">
        <v>71</v>
      </c>
      <c r="K39" s="15" t="s">
        <v>72</v>
      </c>
      <c r="L39" s="19">
        <f t="shared" si="1"/>
        <v>161.66666666666663</v>
      </c>
      <c r="M39" s="15">
        <v>40</v>
      </c>
      <c r="N39" s="7">
        <v>34.200000000000003</v>
      </c>
      <c r="O39" s="7" t="s">
        <v>72</v>
      </c>
      <c r="P39" s="27">
        <f t="shared" si="2"/>
        <v>25000</v>
      </c>
      <c r="Q39" s="28">
        <v>1450</v>
      </c>
      <c r="R39" s="28">
        <v>2950</v>
      </c>
      <c r="S39" s="28">
        <v>4300</v>
      </c>
      <c r="T39" s="28">
        <v>4849.9999999999991</v>
      </c>
      <c r="U39" s="28">
        <v>4099.9999999999991</v>
      </c>
      <c r="V39" s="28">
        <v>3500</v>
      </c>
      <c r="W39" s="28">
        <v>2025</v>
      </c>
      <c r="X39" s="28">
        <v>725</v>
      </c>
      <c r="Y39" s="28">
        <v>250</v>
      </c>
      <c r="Z39" s="28">
        <v>200</v>
      </c>
      <c r="AA39" s="28">
        <v>225</v>
      </c>
      <c r="AB39" s="28">
        <v>425</v>
      </c>
    </row>
    <row r="40" spans="1:28" ht="25.5" x14ac:dyDescent="0.2">
      <c r="A40" s="4" t="s">
        <v>319</v>
      </c>
      <c r="B40" s="15" t="s">
        <v>370</v>
      </c>
      <c r="C40" s="15" t="s">
        <v>66</v>
      </c>
      <c r="D40" s="15" t="s">
        <v>65</v>
      </c>
      <c r="E40" s="15" t="s">
        <v>66</v>
      </c>
      <c r="F40" s="25" t="s">
        <v>150</v>
      </c>
      <c r="G40" s="26" t="s">
        <v>151</v>
      </c>
      <c r="H40" s="15" t="s">
        <v>152</v>
      </c>
      <c r="I40" s="15" t="s">
        <v>70</v>
      </c>
      <c r="J40" s="18" t="s">
        <v>142</v>
      </c>
      <c r="K40" s="15" t="s">
        <v>143</v>
      </c>
      <c r="L40" s="19">
        <f t="shared" si="1"/>
        <v>614.33333333333326</v>
      </c>
      <c r="M40" s="29" t="s">
        <v>369</v>
      </c>
      <c r="N40" s="7">
        <v>34.200000000000003</v>
      </c>
      <c r="O40" s="7" t="s">
        <v>72</v>
      </c>
      <c r="P40" s="27">
        <f t="shared" si="2"/>
        <v>95000</v>
      </c>
      <c r="Q40" s="28">
        <v>5510</v>
      </c>
      <c r="R40" s="28">
        <v>11210</v>
      </c>
      <c r="S40" s="28">
        <v>16340</v>
      </c>
      <c r="T40" s="28">
        <v>18429.999999999996</v>
      </c>
      <c r="U40" s="28">
        <v>15579.999999999998</v>
      </c>
      <c r="V40" s="28">
        <v>13300</v>
      </c>
      <c r="W40" s="28">
        <v>7695</v>
      </c>
      <c r="X40" s="28">
        <v>2755</v>
      </c>
      <c r="Y40" s="28">
        <v>950</v>
      </c>
      <c r="Z40" s="28">
        <v>760</v>
      </c>
      <c r="AA40" s="28">
        <v>855</v>
      </c>
      <c r="AB40" s="28">
        <v>1615</v>
      </c>
    </row>
    <row r="41" spans="1:28" ht="25.5" x14ac:dyDescent="0.2">
      <c r="A41" s="4" t="s">
        <v>320</v>
      </c>
      <c r="B41" s="15" t="s">
        <v>153</v>
      </c>
      <c r="C41" s="15" t="s">
        <v>154</v>
      </c>
      <c r="D41" s="15" t="s">
        <v>155</v>
      </c>
      <c r="E41" s="15" t="s">
        <v>154</v>
      </c>
      <c r="F41" s="15" t="s">
        <v>156</v>
      </c>
      <c r="G41" s="15" t="s">
        <v>157</v>
      </c>
      <c r="H41" s="15" t="s">
        <v>158</v>
      </c>
      <c r="I41" s="15" t="s">
        <v>159</v>
      </c>
      <c r="J41" s="15" t="s">
        <v>160</v>
      </c>
      <c r="K41" s="15" t="s">
        <v>161</v>
      </c>
      <c r="L41" s="15">
        <v>180</v>
      </c>
      <c r="M41" s="15">
        <v>25</v>
      </c>
      <c r="N41" s="7">
        <v>34.200000000000003</v>
      </c>
      <c r="O41" s="7"/>
      <c r="P41" s="16">
        <f>SUM(Q41:AB41)</f>
        <v>20000</v>
      </c>
      <c r="Q41" s="17">
        <v>1000</v>
      </c>
      <c r="R41" s="17">
        <v>2500</v>
      </c>
      <c r="S41" s="17">
        <v>2400</v>
      </c>
      <c r="T41" s="17">
        <v>1800</v>
      </c>
      <c r="U41" s="17">
        <v>3600</v>
      </c>
      <c r="V41" s="17">
        <v>3200</v>
      </c>
      <c r="W41" s="17">
        <v>3300</v>
      </c>
      <c r="X41" s="17">
        <v>1800</v>
      </c>
      <c r="Y41" s="17">
        <v>400</v>
      </c>
      <c r="Z41" s="17">
        <v>0</v>
      </c>
      <c r="AA41" s="17">
        <v>0</v>
      </c>
      <c r="AB41" s="17">
        <v>0</v>
      </c>
    </row>
    <row r="42" spans="1:28" ht="25.5" x14ac:dyDescent="0.2">
      <c r="A42" s="4" t="s">
        <v>321</v>
      </c>
      <c r="B42" s="15" t="s">
        <v>153</v>
      </c>
      <c r="C42" s="15" t="s">
        <v>154</v>
      </c>
      <c r="D42" s="15" t="s">
        <v>155</v>
      </c>
      <c r="E42" s="15" t="s">
        <v>154</v>
      </c>
      <c r="F42" s="15" t="s">
        <v>162</v>
      </c>
      <c r="G42" s="15" t="s">
        <v>163</v>
      </c>
      <c r="H42" s="15" t="s">
        <v>164</v>
      </c>
      <c r="I42" s="15" t="s">
        <v>159</v>
      </c>
      <c r="J42" s="15" t="s">
        <v>160</v>
      </c>
      <c r="K42" s="15" t="s">
        <v>161</v>
      </c>
      <c r="L42" s="15">
        <v>250</v>
      </c>
      <c r="M42" s="15">
        <v>24</v>
      </c>
      <c r="N42" s="7">
        <v>34.200000000000003</v>
      </c>
      <c r="O42" s="7"/>
      <c r="P42" s="16">
        <f t="shared" ref="P42:P45" si="3">SUM(Q42:AB42)</f>
        <v>25000</v>
      </c>
      <c r="Q42" s="17">
        <v>2400</v>
      </c>
      <c r="R42" s="17">
        <v>3600</v>
      </c>
      <c r="S42" s="17">
        <v>5600</v>
      </c>
      <c r="T42" s="17">
        <v>5100</v>
      </c>
      <c r="U42" s="17">
        <v>3000</v>
      </c>
      <c r="V42" s="17">
        <v>3000</v>
      </c>
      <c r="W42" s="17">
        <v>1400</v>
      </c>
      <c r="X42" s="17">
        <v>500</v>
      </c>
      <c r="Y42" s="17">
        <v>0</v>
      </c>
      <c r="Z42" s="17">
        <v>100</v>
      </c>
      <c r="AA42" s="17">
        <v>50</v>
      </c>
      <c r="AB42" s="17">
        <v>250</v>
      </c>
    </row>
    <row r="43" spans="1:28" ht="25.5" x14ac:dyDescent="0.2">
      <c r="A43" s="4" t="s">
        <v>322</v>
      </c>
      <c r="B43" s="15" t="s">
        <v>153</v>
      </c>
      <c r="C43" s="15" t="s">
        <v>154</v>
      </c>
      <c r="D43" s="15" t="s">
        <v>155</v>
      </c>
      <c r="E43" s="15" t="s">
        <v>154</v>
      </c>
      <c r="F43" s="15" t="s">
        <v>165</v>
      </c>
      <c r="G43" s="15" t="s">
        <v>166</v>
      </c>
      <c r="H43" s="15" t="s">
        <v>167</v>
      </c>
      <c r="I43" s="15" t="s">
        <v>159</v>
      </c>
      <c r="J43" s="15" t="s">
        <v>160</v>
      </c>
      <c r="K43" s="15" t="s">
        <v>161</v>
      </c>
      <c r="L43" s="15">
        <v>340</v>
      </c>
      <c r="M43" s="15">
        <v>78</v>
      </c>
      <c r="N43" s="7">
        <v>34.200000000000003</v>
      </c>
      <c r="O43" s="7"/>
      <c r="P43" s="16">
        <f t="shared" si="3"/>
        <v>48000</v>
      </c>
      <c r="Q43" s="17">
        <v>4500</v>
      </c>
      <c r="R43" s="17">
        <v>5600</v>
      </c>
      <c r="S43" s="17">
        <v>6800</v>
      </c>
      <c r="T43" s="17">
        <v>6900</v>
      </c>
      <c r="U43" s="17">
        <v>7400</v>
      </c>
      <c r="V43" s="17">
        <v>5900</v>
      </c>
      <c r="W43" s="17">
        <v>5900</v>
      </c>
      <c r="X43" s="17">
        <v>2000</v>
      </c>
      <c r="Y43" s="17">
        <v>1000</v>
      </c>
      <c r="Z43" s="17">
        <v>700</v>
      </c>
      <c r="AA43" s="17">
        <v>500</v>
      </c>
      <c r="AB43" s="17">
        <v>800</v>
      </c>
    </row>
    <row r="44" spans="1:28" ht="25.5" x14ac:dyDescent="0.2">
      <c r="A44" s="4" t="s">
        <v>323</v>
      </c>
      <c r="B44" s="15" t="s">
        <v>153</v>
      </c>
      <c r="C44" s="15" t="s">
        <v>154</v>
      </c>
      <c r="D44" s="15" t="s">
        <v>155</v>
      </c>
      <c r="E44" s="15" t="s">
        <v>154</v>
      </c>
      <c r="F44" s="15" t="s">
        <v>168</v>
      </c>
      <c r="G44" s="15" t="s">
        <v>169</v>
      </c>
      <c r="H44" s="15" t="s">
        <v>170</v>
      </c>
      <c r="I44" s="15" t="s">
        <v>159</v>
      </c>
      <c r="J44" s="15" t="s">
        <v>160</v>
      </c>
      <c r="K44" s="15" t="s">
        <v>161</v>
      </c>
      <c r="L44" s="15">
        <v>120</v>
      </c>
      <c r="M44" s="15">
        <v>25</v>
      </c>
      <c r="N44" s="7">
        <v>34.200000000000003</v>
      </c>
      <c r="O44" s="7"/>
      <c r="P44" s="16">
        <f t="shared" si="3"/>
        <v>16000</v>
      </c>
      <c r="Q44" s="17">
        <v>1100</v>
      </c>
      <c r="R44" s="17">
        <v>1800</v>
      </c>
      <c r="S44" s="17">
        <v>1600</v>
      </c>
      <c r="T44" s="17">
        <v>2400</v>
      </c>
      <c r="U44" s="17">
        <v>2600</v>
      </c>
      <c r="V44" s="17">
        <v>2300</v>
      </c>
      <c r="W44" s="17">
        <v>2200</v>
      </c>
      <c r="X44" s="17">
        <v>1000</v>
      </c>
      <c r="Y44" s="17">
        <v>500</v>
      </c>
      <c r="Z44" s="17">
        <v>150</v>
      </c>
      <c r="AA44" s="17">
        <v>100</v>
      </c>
      <c r="AB44" s="17">
        <v>250</v>
      </c>
    </row>
    <row r="45" spans="1:28" ht="25.5" x14ac:dyDescent="0.2">
      <c r="A45" s="4" t="s">
        <v>324</v>
      </c>
      <c r="B45" s="15" t="s">
        <v>153</v>
      </c>
      <c r="C45" s="15" t="s">
        <v>154</v>
      </c>
      <c r="D45" s="15" t="s">
        <v>155</v>
      </c>
      <c r="E45" s="15" t="s">
        <v>154</v>
      </c>
      <c r="F45" s="15" t="s">
        <v>171</v>
      </c>
      <c r="G45" s="15" t="s">
        <v>172</v>
      </c>
      <c r="H45" s="15" t="s">
        <v>173</v>
      </c>
      <c r="I45" s="15" t="s">
        <v>159</v>
      </c>
      <c r="J45" s="15" t="s">
        <v>160</v>
      </c>
      <c r="K45" s="15" t="s">
        <v>161</v>
      </c>
      <c r="L45" s="15">
        <v>2000</v>
      </c>
      <c r="M45" s="15">
        <v>125</v>
      </c>
      <c r="N45" s="7">
        <v>34.200000000000003</v>
      </c>
      <c r="O45" s="7"/>
      <c r="P45" s="16">
        <f t="shared" si="3"/>
        <v>260000</v>
      </c>
      <c r="Q45" s="17">
        <v>25000</v>
      </c>
      <c r="R45" s="17">
        <v>34000</v>
      </c>
      <c r="S45" s="17">
        <v>39000</v>
      </c>
      <c r="T45" s="17">
        <v>50000</v>
      </c>
      <c r="U45" s="17">
        <v>40000</v>
      </c>
      <c r="V45" s="17">
        <v>35000</v>
      </c>
      <c r="W45" s="17">
        <v>21000</v>
      </c>
      <c r="X45" s="17">
        <v>3500</v>
      </c>
      <c r="Y45" s="17">
        <v>2800</v>
      </c>
      <c r="Z45" s="17">
        <v>3000</v>
      </c>
      <c r="AA45" s="17">
        <v>2500</v>
      </c>
      <c r="AB45" s="17">
        <v>4200</v>
      </c>
    </row>
    <row r="46" spans="1:28" ht="25.5" x14ac:dyDescent="0.2">
      <c r="A46" s="4" t="s">
        <v>325</v>
      </c>
      <c r="B46" s="15" t="s">
        <v>174</v>
      </c>
      <c r="C46" s="15" t="s">
        <v>175</v>
      </c>
      <c r="D46" s="15" t="s">
        <v>174</v>
      </c>
      <c r="E46" s="15" t="s">
        <v>175</v>
      </c>
      <c r="F46" s="15" t="s">
        <v>63</v>
      </c>
      <c r="G46" s="15" t="s">
        <v>175</v>
      </c>
      <c r="H46" s="15" t="s">
        <v>176</v>
      </c>
      <c r="I46" s="15" t="s">
        <v>177</v>
      </c>
      <c r="J46" s="15" t="s">
        <v>35</v>
      </c>
      <c r="K46" s="15" t="s">
        <v>178</v>
      </c>
      <c r="L46" s="15">
        <v>780</v>
      </c>
      <c r="M46" s="15">
        <v>65</v>
      </c>
      <c r="N46" s="7"/>
      <c r="O46" s="7"/>
      <c r="P46" s="16">
        <f t="shared" ref="P46:P58" si="4">SUM(Q46:AB46)</f>
        <v>27500</v>
      </c>
      <c r="Q46" s="17">
        <v>3100</v>
      </c>
      <c r="R46" s="17">
        <v>3200</v>
      </c>
      <c r="S46" s="17">
        <v>4800</v>
      </c>
      <c r="T46" s="17">
        <v>6000</v>
      </c>
      <c r="U46" s="17">
        <v>4300</v>
      </c>
      <c r="V46" s="17">
        <v>3700</v>
      </c>
      <c r="W46" s="17">
        <v>1700</v>
      </c>
      <c r="X46" s="17">
        <v>200</v>
      </c>
      <c r="Y46" s="17">
        <v>150</v>
      </c>
      <c r="Z46" s="17">
        <v>0</v>
      </c>
      <c r="AA46" s="17">
        <v>0</v>
      </c>
      <c r="AB46" s="17">
        <v>350</v>
      </c>
    </row>
    <row r="47" spans="1:28" ht="25.5" x14ac:dyDescent="0.2">
      <c r="A47" s="4" t="s">
        <v>326</v>
      </c>
      <c r="B47" s="15" t="s">
        <v>174</v>
      </c>
      <c r="C47" s="15" t="s">
        <v>179</v>
      </c>
      <c r="D47" s="15" t="s">
        <v>174</v>
      </c>
      <c r="E47" s="15" t="s">
        <v>179</v>
      </c>
      <c r="F47" s="15" t="s">
        <v>180</v>
      </c>
      <c r="G47" s="15" t="s">
        <v>181</v>
      </c>
      <c r="H47" s="15" t="s">
        <v>182</v>
      </c>
      <c r="I47" s="15" t="s">
        <v>177</v>
      </c>
      <c r="J47" s="15" t="s">
        <v>35</v>
      </c>
      <c r="K47" s="15" t="s">
        <v>161</v>
      </c>
      <c r="L47" s="15">
        <v>3000</v>
      </c>
      <c r="M47" s="15">
        <v>220</v>
      </c>
      <c r="N47" s="7"/>
      <c r="O47" s="7"/>
      <c r="P47" s="16">
        <f t="shared" si="4"/>
        <v>260200</v>
      </c>
      <c r="Q47" s="17">
        <v>17900</v>
      </c>
      <c r="R47" s="17">
        <v>32400</v>
      </c>
      <c r="S47" s="17">
        <v>40000</v>
      </c>
      <c r="T47" s="17">
        <v>50000</v>
      </c>
      <c r="U47" s="17">
        <v>45000</v>
      </c>
      <c r="V47" s="17">
        <v>40000</v>
      </c>
      <c r="W47" s="17">
        <v>30000</v>
      </c>
      <c r="X47" s="17">
        <v>1400</v>
      </c>
      <c r="Y47" s="17">
        <v>1000</v>
      </c>
      <c r="Z47" s="17">
        <v>900</v>
      </c>
      <c r="AA47" s="17">
        <v>700</v>
      </c>
      <c r="AB47" s="17">
        <v>900</v>
      </c>
    </row>
    <row r="48" spans="1:28" ht="25.5" x14ac:dyDescent="0.2">
      <c r="A48" s="4" t="s">
        <v>327</v>
      </c>
      <c r="B48" s="15" t="s">
        <v>174</v>
      </c>
      <c r="C48" s="15" t="s">
        <v>183</v>
      </c>
      <c r="D48" s="15" t="s">
        <v>174</v>
      </c>
      <c r="E48" s="15" t="s">
        <v>183</v>
      </c>
      <c r="F48" s="15" t="s">
        <v>184</v>
      </c>
      <c r="G48" s="15" t="s">
        <v>185</v>
      </c>
      <c r="H48" s="15" t="s">
        <v>186</v>
      </c>
      <c r="I48" s="15" t="s">
        <v>177</v>
      </c>
      <c r="J48" s="15" t="s">
        <v>35</v>
      </c>
      <c r="K48" s="15" t="s">
        <v>178</v>
      </c>
      <c r="L48" s="15">
        <v>300</v>
      </c>
      <c r="M48" s="15">
        <v>25</v>
      </c>
      <c r="N48" s="7"/>
      <c r="O48" s="7"/>
      <c r="P48" s="16">
        <f t="shared" si="4"/>
        <v>4610</v>
      </c>
      <c r="Q48" s="17">
        <v>200</v>
      </c>
      <c r="R48" s="17">
        <v>500</v>
      </c>
      <c r="S48" s="17">
        <v>900</v>
      </c>
      <c r="T48" s="17">
        <v>900</v>
      </c>
      <c r="U48" s="17">
        <v>800</v>
      </c>
      <c r="V48" s="17">
        <v>400</v>
      </c>
      <c r="W48" s="17">
        <v>150</v>
      </c>
      <c r="X48" s="17">
        <v>150</v>
      </c>
      <c r="Y48" s="17">
        <v>180</v>
      </c>
      <c r="Z48" s="17">
        <v>150</v>
      </c>
      <c r="AA48" s="17">
        <v>140</v>
      </c>
      <c r="AB48" s="17">
        <v>140</v>
      </c>
    </row>
    <row r="49" spans="1:28" ht="25.5" x14ac:dyDescent="0.2">
      <c r="A49" s="4" t="s">
        <v>328</v>
      </c>
      <c r="B49" s="15" t="s">
        <v>187</v>
      </c>
      <c r="C49" s="15" t="s">
        <v>188</v>
      </c>
      <c r="D49" s="15" t="s">
        <v>187</v>
      </c>
      <c r="E49" s="15" t="s">
        <v>188</v>
      </c>
      <c r="F49" s="15" t="s">
        <v>189</v>
      </c>
      <c r="G49" s="15" t="s">
        <v>190</v>
      </c>
      <c r="H49" s="15" t="s">
        <v>191</v>
      </c>
      <c r="I49" s="15" t="s">
        <v>192</v>
      </c>
      <c r="J49" s="15" t="s">
        <v>35</v>
      </c>
      <c r="K49" s="15" t="s">
        <v>193</v>
      </c>
      <c r="L49" s="15">
        <v>600</v>
      </c>
      <c r="M49" s="15">
        <v>40</v>
      </c>
      <c r="N49" s="7"/>
      <c r="O49" s="7"/>
      <c r="P49" s="16">
        <f t="shared" si="4"/>
        <v>34975</v>
      </c>
      <c r="Q49" s="17">
        <v>2877</v>
      </c>
      <c r="R49" s="17">
        <v>4492</v>
      </c>
      <c r="S49" s="17">
        <v>6790</v>
      </c>
      <c r="T49" s="17">
        <v>7578</v>
      </c>
      <c r="U49" s="17">
        <v>4808</v>
      </c>
      <c r="V49" s="17">
        <v>4750</v>
      </c>
      <c r="W49" s="17">
        <v>2322</v>
      </c>
      <c r="X49" s="17">
        <v>240</v>
      </c>
      <c r="Y49" s="17">
        <v>163</v>
      </c>
      <c r="Z49" s="17">
        <v>129</v>
      </c>
      <c r="AA49" s="17">
        <v>143</v>
      </c>
      <c r="AB49" s="17">
        <v>683</v>
      </c>
    </row>
    <row r="50" spans="1:28" ht="25.5" x14ac:dyDescent="0.2">
      <c r="A50" s="4" t="s">
        <v>329</v>
      </c>
      <c r="B50" s="15" t="s">
        <v>194</v>
      </c>
      <c r="C50" s="15" t="s">
        <v>195</v>
      </c>
      <c r="D50" s="15" t="s">
        <v>194</v>
      </c>
      <c r="E50" s="15" t="s">
        <v>195</v>
      </c>
      <c r="F50" s="15" t="s">
        <v>196</v>
      </c>
      <c r="G50" s="15" t="s">
        <v>195</v>
      </c>
      <c r="H50" s="15" t="s">
        <v>197</v>
      </c>
      <c r="I50" s="15" t="s">
        <v>34</v>
      </c>
      <c r="J50" s="15" t="s">
        <v>35</v>
      </c>
      <c r="K50" s="30" t="s">
        <v>193</v>
      </c>
      <c r="L50" s="15">
        <v>650</v>
      </c>
      <c r="M50" s="15">
        <v>65</v>
      </c>
      <c r="N50" s="7" t="s">
        <v>198</v>
      </c>
      <c r="O50" s="7"/>
      <c r="P50" s="16">
        <f t="shared" si="4"/>
        <v>44160</v>
      </c>
      <c r="Q50" s="17">
        <v>2800</v>
      </c>
      <c r="R50" s="17">
        <v>5200</v>
      </c>
      <c r="S50" s="17">
        <v>7600</v>
      </c>
      <c r="T50" s="17">
        <v>8000</v>
      </c>
      <c r="U50" s="17">
        <v>7200</v>
      </c>
      <c r="V50" s="17">
        <v>5200</v>
      </c>
      <c r="W50" s="17">
        <v>2800</v>
      </c>
      <c r="X50" s="17">
        <v>1280</v>
      </c>
      <c r="Y50" s="17">
        <v>1040</v>
      </c>
      <c r="Z50" s="17">
        <v>1040</v>
      </c>
      <c r="AA50" s="17">
        <v>800</v>
      </c>
      <c r="AB50" s="17">
        <v>1200</v>
      </c>
    </row>
    <row r="51" spans="1:28" ht="25.5" x14ac:dyDescent="0.2">
      <c r="A51" s="4" t="s">
        <v>330</v>
      </c>
      <c r="B51" s="15" t="s">
        <v>199</v>
      </c>
      <c r="C51" s="15" t="s">
        <v>200</v>
      </c>
      <c r="D51" s="15" t="s">
        <v>199</v>
      </c>
      <c r="E51" s="15" t="s">
        <v>200</v>
      </c>
      <c r="F51" s="15" t="s">
        <v>201</v>
      </c>
      <c r="G51" s="15" t="s">
        <v>202</v>
      </c>
      <c r="H51" s="15" t="s">
        <v>203</v>
      </c>
      <c r="I51" s="15" t="s">
        <v>204</v>
      </c>
      <c r="J51" s="15" t="s">
        <v>205</v>
      </c>
      <c r="K51" s="15" t="s">
        <v>161</v>
      </c>
      <c r="L51" s="15">
        <v>4200</v>
      </c>
      <c r="M51" s="15">
        <v>175</v>
      </c>
      <c r="N51" s="7" t="s">
        <v>206</v>
      </c>
      <c r="O51" s="7" t="s">
        <v>206</v>
      </c>
      <c r="P51" s="16">
        <f t="shared" si="4"/>
        <v>379641</v>
      </c>
      <c r="Q51" s="17">
        <v>29327</v>
      </c>
      <c r="R51" s="17">
        <v>43270</v>
      </c>
      <c r="S51" s="17">
        <v>62010</v>
      </c>
      <c r="T51" s="17">
        <v>78629</v>
      </c>
      <c r="U51" s="17">
        <v>64659</v>
      </c>
      <c r="V51" s="17">
        <v>49755</v>
      </c>
      <c r="W51" s="17">
        <v>28201</v>
      </c>
      <c r="X51" s="17">
        <v>6908</v>
      </c>
      <c r="Y51" s="17">
        <v>4162</v>
      </c>
      <c r="Z51" s="17">
        <v>3647</v>
      </c>
      <c r="AA51" s="17">
        <v>3838</v>
      </c>
      <c r="AB51" s="17">
        <v>5235</v>
      </c>
    </row>
    <row r="52" spans="1:28" ht="25.5" x14ac:dyDescent="0.2">
      <c r="A52" s="4" t="s">
        <v>331</v>
      </c>
      <c r="B52" s="15" t="s">
        <v>199</v>
      </c>
      <c r="C52" s="15" t="s">
        <v>207</v>
      </c>
      <c r="D52" s="15" t="s">
        <v>199</v>
      </c>
      <c r="E52" s="15" t="s">
        <v>207</v>
      </c>
      <c r="F52" s="15" t="s">
        <v>208</v>
      </c>
      <c r="G52" s="15" t="s">
        <v>209</v>
      </c>
      <c r="H52" s="15" t="s">
        <v>210</v>
      </c>
      <c r="I52" s="15" t="s">
        <v>204</v>
      </c>
      <c r="J52" s="15" t="s">
        <v>205</v>
      </c>
      <c r="K52" s="15" t="s">
        <v>161</v>
      </c>
      <c r="L52" s="15">
        <v>849</v>
      </c>
      <c r="M52" s="15">
        <v>101</v>
      </c>
      <c r="N52" s="7" t="s">
        <v>206</v>
      </c>
      <c r="O52" s="7" t="s">
        <v>206</v>
      </c>
      <c r="P52" s="16">
        <f t="shared" si="4"/>
        <v>67087</v>
      </c>
      <c r="Q52" s="17">
        <v>2800</v>
      </c>
      <c r="R52" s="17">
        <v>8564</v>
      </c>
      <c r="S52" s="17">
        <v>13850</v>
      </c>
      <c r="T52" s="17">
        <v>17079</v>
      </c>
      <c r="U52" s="17">
        <v>13579</v>
      </c>
      <c r="V52" s="17">
        <v>8625</v>
      </c>
      <c r="W52" s="17">
        <v>1879</v>
      </c>
      <c r="X52" s="17">
        <v>207</v>
      </c>
      <c r="Y52" s="17">
        <v>155</v>
      </c>
      <c r="Z52" s="17">
        <v>123</v>
      </c>
      <c r="AA52" s="17">
        <v>111</v>
      </c>
      <c r="AB52" s="17">
        <v>115</v>
      </c>
    </row>
    <row r="53" spans="1:28" ht="25.5" x14ac:dyDescent="0.2">
      <c r="A53" s="4" t="s">
        <v>332</v>
      </c>
      <c r="B53" s="15" t="s">
        <v>199</v>
      </c>
      <c r="C53" s="15" t="s">
        <v>211</v>
      </c>
      <c r="D53" s="15" t="s">
        <v>199</v>
      </c>
      <c r="E53" s="15" t="s">
        <v>211</v>
      </c>
      <c r="F53" s="15" t="s">
        <v>212</v>
      </c>
      <c r="G53" s="15" t="s">
        <v>213</v>
      </c>
      <c r="H53" s="15" t="s">
        <v>214</v>
      </c>
      <c r="I53" s="15" t="s">
        <v>204</v>
      </c>
      <c r="J53" s="15" t="s">
        <v>205</v>
      </c>
      <c r="K53" s="15" t="s">
        <v>161</v>
      </c>
      <c r="L53" s="15">
        <v>1500</v>
      </c>
      <c r="M53" s="15">
        <v>81</v>
      </c>
      <c r="N53" s="7" t="s">
        <v>206</v>
      </c>
      <c r="O53" s="7" t="s">
        <v>206</v>
      </c>
      <c r="P53" s="16">
        <f t="shared" si="4"/>
        <v>149179</v>
      </c>
      <c r="Q53" s="17">
        <v>12689</v>
      </c>
      <c r="R53" s="17">
        <v>21014</v>
      </c>
      <c r="S53" s="17">
        <v>13071</v>
      </c>
      <c r="T53" s="17">
        <v>20857</v>
      </c>
      <c r="U53" s="17">
        <v>18254</v>
      </c>
      <c r="V53" s="17">
        <v>17828</v>
      </c>
      <c r="W53" s="17">
        <v>11411</v>
      </c>
      <c r="X53" s="17">
        <v>7170</v>
      </c>
      <c r="Y53" s="17">
        <v>6424</v>
      </c>
      <c r="Z53" s="17">
        <v>6005</v>
      </c>
      <c r="AA53" s="17">
        <v>4979</v>
      </c>
      <c r="AB53" s="17">
        <v>9477</v>
      </c>
    </row>
    <row r="54" spans="1:28" ht="25.5" x14ac:dyDescent="0.2">
      <c r="A54" s="4" t="s">
        <v>333</v>
      </c>
      <c r="B54" s="15" t="s">
        <v>199</v>
      </c>
      <c r="C54" s="15" t="s">
        <v>215</v>
      </c>
      <c r="D54" s="15" t="s">
        <v>199</v>
      </c>
      <c r="E54" s="15" t="s">
        <v>215</v>
      </c>
      <c r="F54" s="15" t="s">
        <v>216</v>
      </c>
      <c r="G54" s="15" t="s">
        <v>217</v>
      </c>
      <c r="H54" s="15" t="s">
        <v>218</v>
      </c>
      <c r="I54" s="15" t="s">
        <v>204</v>
      </c>
      <c r="J54" s="15" t="s">
        <v>219</v>
      </c>
      <c r="K54" s="15" t="s">
        <v>220</v>
      </c>
      <c r="L54" s="15">
        <v>500</v>
      </c>
      <c r="M54" s="15">
        <v>65</v>
      </c>
      <c r="N54" s="7" t="s">
        <v>206</v>
      </c>
      <c r="O54" s="7" t="s">
        <v>206</v>
      </c>
      <c r="P54" s="16">
        <f t="shared" si="4"/>
        <v>41962</v>
      </c>
      <c r="Q54" s="17">
        <v>5121</v>
      </c>
      <c r="R54" s="17">
        <v>6690</v>
      </c>
      <c r="S54" s="17">
        <v>6325</v>
      </c>
      <c r="T54" s="17">
        <v>8552</v>
      </c>
      <c r="U54" s="17">
        <v>7053</v>
      </c>
      <c r="V54" s="17">
        <v>6049</v>
      </c>
      <c r="W54" s="17">
        <v>2172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</row>
    <row r="55" spans="1:28" ht="25.5" x14ac:dyDescent="0.2">
      <c r="A55" s="4" t="s">
        <v>334</v>
      </c>
      <c r="B55" s="15" t="s">
        <v>199</v>
      </c>
      <c r="C55" s="15" t="s">
        <v>221</v>
      </c>
      <c r="D55" s="15" t="s">
        <v>199</v>
      </c>
      <c r="E55" s="15" t="s">
        <v>221</v>
      </c>
      <c r="F55" s="15" t="s">
        <v>222</v>
      </c>
      <c r="G55" s="15" t="s">
        <v>223</v>
      </c>
      <c r="H55" s="15" t="s">
        <v>224</v>
      </c>
      <c r="I55" s="15" t="s">
        <v>204</v>
      </c>
      <c r="J55" s="15" t="s">
        <v>205</v>
      </c>
      <c r="K55" s="15" t="s">
        <v>161</v>
      </c>
      <c r="L55" s="15">
        <v>220</v>
      </c>
      <c r="M55" s="15">
        <v>40</v>
      </c>
      <c r="N55" s="7" t="s">
        <v>206</v>
      </c>
      <c r="O55" s="7" t="s">
        <v>206</v>
      </c>
      <c r="P55" s="16">
        <f t="shared" si="4"/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</row>
    <row r="56" spans="1:28" ht="25.5" x14ac:dyDescent="0.2">
      <c r="A56" s="4" t="s">
        <v>335</v>
      </c>
      <c r="B56" s="15" t="s">
        <v>199</v>
      </c>
      <c r="C56" s="15" t="s">
        <v>225</v>
      </c>
      <c r="D56" s="15" t="s">
        <v>199</v>
      </c>
      <c r="E56" s="15" t="s">
        <v>225</v>
      </c>
      <c r="F56" s="15" t="s">
        <v>226</v>
      </c>
      <c r="G56" s="15" t="s">
        <v>227</v>
      </c>
      <c r="H56" s="15" t="s">
        <v>228</v>
      </c>
      <c r="I56" s="15" t="s">
        <v>204</v>
      </c>
      <c r="J56" s="15" t="s">
        <v>205</v>
      </c>
      <c r="K56" s="15" t="s">
        <v>161</v>
      </c>
      <c r="L56" s="15">
        <v>250</v>
      </c>
      <c r="M56" s="15">
        <v>34</v>
      </c>
      <c r="N56" s="7" t="s">
        <v>206</v>
      </c>
      <c r="O56" s="7" t="s">
        <v>206</v>
      </c>
      <c r="P56" s="16">
        <f t="shared" si="4"/>
        <v>19164</v>
      </c>
      <c r="Q56" s="17">
        <v>1090</v>
      </c>
      <c r="R56" s="17">
        <v>2708</v>
      </c>
      <c r="S56" s="17">
        <v>1745</v>
      </c>
      <c r="T56" s="17">
        <v>3647</v>
      </c>
      <c r="U56" s="17">
        <v>3376</v>
      </c>
      <c r="V56" s="17">
        <v>3027</v>
      </c>
      <c r="W56" s="17">
        <v>1723</v>
      </c>
      <c r="X56" s="17">
        <v>432</v>
      </c>
      <c r="Y56" s="17">
        <v>103</v>
      </c>
      <c r="Z56" s="17">
        <v>50</v>
      </c>
      <c r="AA56" s="17">
        <v>311</v>
      </c>
      <c r="AB56" s="17">
        <v>952</v>
      </c>
    </row>
    <row r="57" spans="1:28" ht="25.5" x14ac:dyDescent="0.2">
      <c r="A57" s="4" t="s">
        <v>336</v>
      </c>
      <c r="B57" s="15" t="s">
        <v>199</v>
      </c>
      <c r="C57" s="15" t="s">
        <v>229</v>
      </c>
      <c r="D57" s="15" t="s">
        <v>199</v>
      </c>
      <c r="E57" s="15" t="s">
        <v>229</v>
      </c>
      <c r="F57" s="15" t="s">
        <v>230</v>
      </c>
      <c r="G57" s="15" t="s">
        <v>231</v>
      </c>
      <c r="H57" s="15" t="s">
        <v>232</v>
      </c>
      <c r="I57" s="15" t="s">
        <v>204</v>
      </c>
      <c r="J57" s="15" t="s">
        <v>205</v>
      </c>
      <c r="K57" s="15" t="s">
        <v>161</v>
      </c>
      <c r="L57" s="15">
        <v>340</v>
      </c>
      <c r="M57" s="15">
        <v>24</v>
      </c>
      <c r="N57" s="7" t="s">
        <v>206</v>
      </c>
      <c r="O57" s="7" t="s">
        <v>206</v>
      </c>
      <c r="P57" s="16">
        <f t="shared" si="4"/>
        <v>31292</v>
      </c>
      <c r="Q57" s="17">
        <v>1370</v>
      </c>
      <c r="R57" s="17">
        <v>4284</v>
      </c>
      <c r="S57" s="17">
        <v>8278</v>
      </c>
      <c r="T57" s="17">
        <v>7540</v>
      </c>
      <c r="U57" s="17">
        <v>5819</v>
      </c>
      <c r="V57" s="17">
        <v>2848</v>
      </c>
      <c r="W57" s="17">
        <v>895</v>
      </c>
      <c r="X57" s="17">
        <v>66</v>
      </c>
      <c r="Y57" s="17">
        <v>44</v>
      </c>
      <c r="Z57" s="17">
        <v>35</v>
      </c>
      <c r="AA57" s="17">
        <v>23</v>
      </c>
      <c r="AB57" s="17">
        <v>90</v>
      </c>
    </row>
    <row r="58" spans="1:28" ht="25.5" x14ac:dyDescent="0.2">
      <c r="A58" s="4" t="s">
        <v>337</v>
      </c>
      <c r="B58" s="15" t="s">
        <v>199</v>
      </c>
      <c r="C58" s="15" t="s">
        <v>233</v>
      </c>
      <c r="D58" s="15" t="s">
        <v>199</v>
      </c>
      <c r="E58" s="15" t="s">
        <v>233</v>
      </c>
      <c r="F58" s="20" t="s">
        <v>234</v>
      </c>
      <c r="G58" s="20" t="s">
        <v>235</v>
      </c>
      <c r="H58" s="20" t="s">
        <v>236</v>
      </c>
      <c r="I58" s="20" t="s">
        <v>204</v>
      </c>
      <c r="J58" s="20" t="s">
        <v>205</v>
      </c>
      <c r="K58" s="20" t="s">
        <v>161</v>
      </c>
      <c r="L58" s="20">
        <v>8110</v>
      </c>
      <c r="M58" s="21">
        <v>500</v>
      </c>
      <c r="N58" s="7" t="s">
        <v>206</v>
      </c>
      <c r="O58" s="7" t="s">
        <v>206</v>
      </c>
      <c r="P58" s="16">
        <f t="shared" si="4"/>
        <v>656197</v>
      </c>
      <c r="Q58" s="17">
        <v>34847</v>
      </c>
      <c r="R58" s="17">
        <v>72131</v>
      </c>
      <c r="S58" s="17">
        <v>132458</v>
      </c>
      <c r="T58" s="17">
        <v>123305</v>
      </c>
      <c r="U58" s="17">
        <v>90970</v>
      </c>
      <c r="V58" s="17">
        <v>82084</v>
      </c>
      <c r="W58" s="17">
        <v>77381</v>
      </c>
      <c r="X58" s="17">
        <v>20904</v>
      </c>
      <c r="Y58" s="17">
        <v>18360</v>
      </c>
      <c r="Z58" s="17">
        <v>1086</v>
      </c>
      <c r="AA58" s="17">
        <v>1373</v>
      </c>
      <c r="AB58" s="17">
        <v>1298</v>
      </c>
    </row>
    <row r="59" spans="1:28" ht="25.5" x14ac:dyDescent="0.2">
      <c r="A59" s="4" t="s">
        <v>338</v>
      </c>
      <c r="B59" s="15" t="s">
        <v>237</v>
      </c>
      <c r="C59" s="15" t="s">
        <v>238</v>
      </c>
      <c r="D59" s="15" t="s">
        <v>237</v>
      </c>
      <c r="E59" s="15" t="s">
        <v>238</v>
      </c>
      <c r="F59" s="15" t="s">
        <v>239</v>
      </c>
      <c r="G59" s="15" t="s">
        <v>240</v>
      </c>
      <c r="H59" s="15" t="s">
        <v>241</v>
      </c>
      <c r="I59" s="15" t="s">
        <v>204</v>
      </c>
      <c r="J59" s="15" t="s">
        <v>205</v>
      </c>
      <c r="K59" s="15" t="s">
        <v>161</v>
      </c>
      <c r="L59" s="15">
        <v>975</v>
      </c>
      <c r="M59" s="15">
        <v>65</v>
      </c>
      <c r="N59" s="7"/>
      <c r="O59" s="9"/>
      <c r="P59" s="16">
        <f>SUM(Q59:AB59)</f>
        <v>25500</v>
      </c>
      <c r="Q59" s="17">
        <v>1000</v>
      </c>
      <c r="R59" s="17">
        <v>2400</v>
      </c>
      <c r="S59" s="17">
        <v>3500</v>
      </c>
      <c r="T59" s="17">
        <v>5600</v>
      </c>
      <c r="U59" s="17">
        <v>4000</v>
      </c>
      <c r="V59" s="17">
        <v>3500</v>
      </c>
      <c r="W59" s="17">
        <v>1800</v>
      </c>
      <c r="X59" s="17">
        <v>1300</v>
      </c>
      <c r="Y59" s="17">
        <v>700</v>
      </c>
      <c r="Z59" s="17">
        <v>600</v>
      </c>
      <c r="AA59" s="17">
        <v>600</v>
      </c>
      <c r="AB59" s="17">
        <v>500</v>
      </c>
    </row>
    <row r="60" spans="1:28" ht="25.5" x14ac:dyDescent="0.2">
      <c r="A60" s="4" t="s">
        <v>339</v>
      </c>
      <c r="B60" s="15" t="s">
        <v>237</v>
      </c>
      <c r="C60" s="15" t="s">
        <v>350</v>
      </c>
      <c r="D60" s="15" t="s">
        <v>237</v>
      </c>
      <c r="E60" s="15" t="s">
        <v>350</v>
      </c>
      <c r="F60" s="15" t="s">
        <v>239</v>
      </c>
      <c r="G60" s="15" t="s">
        <v>242</v>
      </c>
      <c r="H60" s="15" t="s">
        <v>243</v>
      </c>
      <c r="I60" s="15" t="s">
        <v>204</v>
      </c>
      <c r="J60" s="15" t="s">
        <v>205</v>
      </c>
      <c r="K60" s="15" t="s">
        <v>161</v>
      </c>
      <c r="L60" s="15">
        <v>2500</v>
      </c>
      <c r="M60" s="15">
        <v>200</v>
      </c>
      <c r="N60" s="7" t="s">
        <v>244</v>
      </c>
      <c r="O60" s="9"/>
      <c r="P60" s="16">
        <f t="shared" ref="P60:P70" si="5">SUM(Q60:AB60)</f>
        <v>188100</v>
      </c>
      <c r="Q60" s="17">
        <v>20900</v>
      </c>
      <c r="R60" s="17">
        <v>23400</v>
      </c>
      <c r="S60" s="17">
        <v>28700</v>
      </c>
      <c r="T60" s="17">
        <v>33900</v>
      </c>
      <c r="U60" s="17">
        <v>24800</v>
      </c>
      <c r="V60" s="17">
        <v>22500</v>
      </c>
      <c r="W60" s="17">
        <v>17000</v>
      </c>
      <c r="X60" s="17">
        <v>7900</v>
      </c>
      <c r="Y60" s="17">
        <v>2700</v>
      </c>
      <c r="Z60" s="17">
        <v>2000</v>
      </c>
      <c r="AA60" s="17">
        <v>1700</v>
      </c>
      <c r="AB60" s="17">
        <v>2600</v>
      </c>
    </row>
    <row r="61" spans="1:28" ht="25.5" x14ac:dyDescent="0.2">
      <c r="A61" s="4" t="s">
        <v>340</v>
      </c>
      <c r="B61" s="15" t="s">
        <v>237</v>
      </c>
      <c r="C61" s="15" t="s">
        <v>351</v>
      </c>
      <c r="D61" s="15" t="s">
        <v>237</v>
      </c>
      <c r="E61" s="15" t="s">
        <v>351</v>
      </c>
      <c r="F61" s="15" t="s">
        <v>245</v>
      </c>
      <c r="G61" s="15" t="s">
        <v>246</v>
      </c>
      <c r="H61" s="15" t="s">
        <v>247</v>
      </c>
      <c r="I61" s="15" t="s">
        <v>204</v>
      </c>
      <c r="J61" s="15" t="s">
        <v>205</v>
      </c>
      <c r="K61" s="15" t="s">
        <v>161</v>
      </c>
      <c r="L61" s="15">
        <v>1425</v>
      </c>
      <c r="M61" s="15">
        <v>95</v>
      </c>
      <c r="N61" s="7"/>
      <c r="O61" s="9"/>
      <c r="P61" s="16">
        <f t="shared" si="5"/>
        <v>92300</v>
      </c>
      <c r="Q61" s="17">
        <v>4700</v>
      </c>
      <c r="R61" s="17">
        <v>12500</v>
      </c>
      <c r="S61" s="17">
        <v>17800</v>
      </c>
      <c r="T61" s="17">
        <v>17000</v>
      </c>
      <c r="U61" s="17">
        <v>14400</v>
      </c>
      <c r="V61" s="17">
        <v>11500</v>
      </c>
      <c r="W61" s="17">
        <v>6700</v>
      </c>
      <c r="X61" s="17">
        <v>4000</v>
      </c>
      <c r="Y61" s="17">
        <v>1000</v>
      </c>
      <c r="Z61" s="17">
        <v>1000</v>
      </c>
      <c r="AA61" s="17">
        <v>800</v>
      </c>
      <c r="AB61" s="17">
        <v>900</v>
      </c>
    </row>
    <row r="62" spans="1:28" ht="25.5" x14ac:dyDescent="0.2">
      <c r="A62" s="4" t="s">
        <v>341</v>
      </c>
      <c r="B62" s="15" t="s">
        <v>237</v>
      </c>
      <c r="C62" s="15" t="s">
        <v>352</v>
      </c>
      <c r="D62" s="15" t="s">
        <v>237</v>
      </c>
      <c r="E62" s="15" t="s">
        <v>352</v>
      </c>
      <c r="F62" s="15" t="s">
        <v>245</v>
      </c>
      <c r="G62" s="15" t="s">
        <v>238</v>
      </c>
      <c r="H62" s="15" t="s">
        <v>248</v>
      </c>
      <c r="I62" s="15" t="s">
        <v>204</v>
      </c>
      <c r="J62" s="15" t="s">
        <v>205</v>
      </c>
      <c r="K62" s="15" t="s">
        <v>161</v>
      </c>
      <c r="L62" s="15">
        <v>1740</v>
      </c>
      <c r="M62" s="15">
        <v>116</v>
      </c>
      <c r="N62" s="7" t="s">
        <v>244</v>
      </c>
      <c r="O62" s="9"/>
      <c r="P62" s="16">
        <f t="shared" si="5"/>
        <v>111700</v>
      </c>
      <c r="Q62" s="17">
        <v>11000</v>
      </c>
      <c r="R62" s="17">
        <v>13200</v>
      </c>
      <c r="S62" s="17">
        <v>19800</v>
      </c>
      <c r="T62" s="17">
        <v>27500</v>
      </c>
      <c r="U62" s="17">
        <v>16000</v>
      </c>
      <c r="V62" s="17">
        <v>14300</v>
      </c>
      <c r="W62" s="17">
        <v>6300</v>
      </c>
      <c r="X62" s="17">
        <v>600</v>
      </c>
      <c r="Y62" s="17">
        <v>600</v>
      </c>
      <c r="Z62" s="17">
        <v>600</v>
      </c>
      <c r="AA62" s="17">
        <v>500</v>
      </c>
      <c r="AB62" s="17">
        <v>1300</v>
      </c>
    </row>
    <row r="63" spans="1:28" ht="25.5" x14ac:dyDescent="0.2">
      <c r="A63" s="4" t="s">
        <v>342</v>
      </c>
      <c r="B63" s="15" t="s">
        <v>237</v>
      </c>
      <c r="C63" s="15" t="s">
        <v>353</v>
      </c>
      <c r="D63" s="15" t="s">
        <v>237</v>
      </c>
      <c r="E63" s="15" t="s">
        <v>353</v>
      </c>
      <c r="F63" s="15" t="s">
        <v>239</v>
      </c>
      <c r="G63" s="15" t="s">
        <v>249</v>
      </c>
      <c r="H63" s="15" t="s">
        <v>250</v>
      </c>
      <c r="I63" s="15" t="s">
        <v>204</v>
      </c>
      <c r="J63" s="15" t="s">
        <v>205</v>
      </c>
      <c r="K63" s="15" t="s">
        <v>161</v>
      </c>
      <c r="L63" s="15">
        <v>600</v>
      </c>
      <c r="M63" s="15">
        <v>40</v>
      </c>
      <c r="N63" s="7"/>
      <c r="O63" s="9"/>
      <c r="P63" s="16">
        <f t="shared" si="5"/>
        <v>3080</v>
      </c>
      <c r="Q63" s="17">
        <v>200</v>
      </c>
      <c r="R63" s="17">
        <v>370</v>
      </c>
      <c r="S63" s="17">
        <v>560</v>
      </c>
      <c r="T63" s="17">
        <v>600</v>
      </c>
      <c r="U63" s="17">
        <v>550</v>
      </c>
      <c r="V63" s="17">
        <v>400</v>
      </c>
      <c r="W63" s="17">
        <v>300</v>
      </c>
      <c r="X63" s="17">
        <v>100</v>
      </c>
      <c r="Y63" s="17">
        <v>0</v>
      </c>
      <c r="Z63" s="17">
        <v>0</v>
      </c>
      <c r="AA63" s="17">
        <v>0</v>
      </c>
      <c r="AB63" s="17">
        <v>0</v>
      </c>
    </row>
    <row r="64" spans="1:28" ht="25.5" x14ac:dyDescent="0.2">
      <c r="A64" s="4" t="s">
        <v>343</v>
      </c>
      <c r="B64" s="15" t="s">
        <v>237</v>
      </c>
      <c r="C64" s="15" t="s">
        <v>354</v>
      </c>
      <c r="D64" s="15" t="s">
        <v>237</v>
      </c>
      <c r="E64" s="15" t="s">
        <v>354</v>
      </c>
      <c r="F64" s="15" t="s">
        <v>239</v>
      </c>
      <c r="G64" s="15" t="s">
        <v>251</v>
      </c>
      <c r="H64" s="15" t="s">
        <v>252</v>
      </c>
      <c r="I64" s="15" t="s">
        <v>204</v>
      </c>
      <c r="J64" s="15" t="s">
        <v>205</v>
      </c>
      <c r="K64" s="15" t="s">
        <v>161</v>
      </c>
      <c r="L64" s="15">
        <v>840</v>
      </c>
      <c r="M64" s="15">
        <v>56</v>
      </c>
      <c r="N64" s="7"/>
      <c r="O64" s="9"/>
      <c r="P64" s="16">
        <f t="shared" si="5"/>
        <v>46350</v>
      </c>
      <c r="Q64" s="17">
        <v>2550</v>
      </c>
      <c r="R64" s="17">
        <v>5400</v>
      </c>
      <c r="S64" s="17">
        <v>9100</v>
      </c>
      <c r="T64" s="17">
        <v>11600</v>
      </c>
      <c r="U64" s="17">
        <v>7400</v>
      </c>
      <c r="V64" s="17">
        <v>6700</v>
      </c>
      <c r="W64" s="17">
        <v>3400</v>
      </c>
      <c r="X64" s="17">
        <v>200</v>
      </c>
      <c r="Y64" s="17">
        <v>0</v>
      </c>
      <c r="Z64" s="17">
        <v>0</v>
      </c>
      <c r="AA64" s="17">
        <v>0</v>
      </c>
      <c r="AB64" s="17">
        <v>0</v>
      </c>
    </row>
    <row r="65" spans="1:28" ht="25.5" x14ac:dyDescent="0.2">
      <c r="A65" s="4" t="s">
        <v>344</v>
      </c>
      <c r="B65" s="15" t="s">
        <v>237</v>
      </c>
      <c r="C65" s="15" t="s">
        <v>355</v>
      </c>
      <c r="D65" s="15" t="s">
        <v>237</v>
      </c>
      <c r="E65" s="15" t="s">
        <v>355</v>
      </c>
      <c r="F65" s="15" t="s">
        <v>253</v>
      </c>
      <c r="G65" s="15" t="s">
        <v>254</v>
      </c>
      <c r="H65" s="15" t="s">
        <v>255</v>
      </c>
      <c r="I65" s="15" t="s">
        <v>204</v>
      </c>
      <c r="J65" s="15" t="s">
        <v>205</v>
      </c>
      <c r="K65" s="15" t="s">
        <v>161</v>
      </c>
      <c r="L65" s="15">
        <v>600</v>
      </c>
      <c r="M65" s="15">
        <v>40</v>
      </c>
      <c r="N65" s="7"/>
      <c r="O65" s="9"/>
      <c r="P65" s="16">
        <f t="shared" si="5"/>
        <v>31890</v>
      </c>
      <c r="Q65" s="17">
        <v>3250</v>
      </c>
      <c r="R65" s="17">
        <v>4040</v>
      </c>
      <c r="S65" s="17">
        <v>6500</v>
      </c>
      <c r="T65" s="17">
        <v>6800</v>
      </c>
      <c r="U65" s="17">
        <v>4900</v>
      </c>
      <c r="V65" s="17">
        <v>4400</v>
      </c>
      <c r="W65" s="17">
        <v>1700</v>
      </c>
      <c r="X65" s="17">
        <v>100</v>
      </c>
      <c r="Y65" s="17">
        <v>0</v>
      </c>
      <c r="Z65" s="17">
        <v>0</v>
      </c>
      <c r="AA65" s="17">
        <v>0</v>
      </c>
      <c r="AB65" s="17">
        <v>200</v>
      </c>
    </row>
    <row r="66" spans="1:28" ht="25.5" x14ac:dyDescent="0.2">
      <c r="A66" s="4" t="s">
        <v>345</v>
      </c>
      <c r="B66" s="15" t="s">
        <v>237</v>
      </c>
      <c r="C66" s="15" t="s">
        <v>356</v>
      </c>
      <c r="D66" s="15" t="s">
        <v>237</v>
      </c>
      <c r="E66" s="15" t="s">
        <v>356</v>
      </c>
      <c r="F66" s="15" t="s">
        <v>256</v>
      </c>
      <c r="G66" s="15" t="s">
        <v>257</v>
      </c>
      <c r="H66" s="15" t="s">
        <v>258</v>
      </c>
      <c r="I66" s="15" t="s">
        <v>204</v>
      </c>
      <c r="J66" s="15" t="s">
        <v>205</v>
      </c>
      <c r="K66" s="15" t="s">
        <v>161</v>
      </c>
      <c r="L66" s="15">
        <v>637.5</v>
      </c>
      <c r="M66" s="15">
        <v>42.5</v>
      </c>
      <c r="N66" s="7"/>
      <c r="O66" s="9"/>
      <c r="P66" s="16">
        <f t="shared" si="5"/>
        <v>29950</v>
      </c>
      <c r="Q66" s="17">
        <v>2350</v>
      </c>
      <c r="R66" s="17">
        <v>3300</v>
      </c>
      <c r="S66" s="17">
        <v>4000</v>
      </c>
      <c r="T66" s="17">
        <v>5200</v>
      </c>
      <c r="U66" s="17">
        <v>4300</v>
      </c>
      <c r="V66" s="17">
        <v>3700</v>
      </c>
      <c r="W66" s="17">
        <v>2600</v>
      </c>
      <c r="X66" s="17">
        <v>2100</v>
      </c>
      <c r="Y66" s="17">
        <v>600</v>
      </c>
      <c r="Z66" s="17">
        <v>600</v>
      </c>
      <c r="AA66" s="17">
        <v>500</v>
      </c>
      <c r="AB66" s="17">
        <v>700</v>
      </c>
    </row>
    <row r="67" spans="1:28" ht="25.5" x14ac:dyDescent="0.2">
      <c r="A67" s="4" t="s">
        <v>346</v>
      </c>
      <c r="B67" s="15" t="s">
        <v>237</v>
      </c>
      <c r="C67" s="15" t="s">
        <v>357</v>
      </c>
      <c r="D67" s="15" t="s">
        <v>237</v>
      </c>
      <c r="E67" s="15" t="s">
        <v>357</v>
      </c>
      <c r="F67" s="15" t="s">
        <v>259</v>
      </c>
      <c r="G67" s="15" t="s">
        <v>260</v>
      </c>
      <c r="H67" s="15" t="s">
        <v>261</v>
      </c>
      <c r="I67" s="15" t="s">
        <v>204</v>
      </c>
      <c r="J67" s="15" t="s">
        <v>205</v>
      </c>
      <c r="K67" s="15" t="s">
        <v>161</v>
      </c>
      <c r="L67" s="15">
        <v>375</v>
      </c>
      <c r="M67" s="15">
        <v>25</v>
      </c>
      <c r="N67" s="7"/>
      <c r="O67" s="9"/>
      <c r="P67" s="16">
        <f t="shared" si="5"/>
        <v>2950</v>
      </c>
      <c r="Q67" s="17">
        <v>0</v>
      </c>
      <c r="R67" s="17">
        <v>450</v>
      </c>
      <c r="S67" s="17">
        <v>500</v>
      </c>
      <c r="T67" s="17">
        <v>800</v>
      </c>
      <c r="U67" s="17">
        <v>500</v>
      </c>
      <c r="V67" s="17">
        <v>500</v>
      </c>
      <c r="W67" s="17">
        <v>100</v>
      </c>
      <c r="X67" s="17">
        <v>100</v>
      </c>
      <c r="Y67" s="17">
        <v>0</v>
      </c>
      <c r="Z67" s="17">
        <v>0</v>
      </c>
      <c r="AA67" s="17">
        <v>0</v>
      </c>
      <c r="AB67" s="17">
        <v>0</v>
      </c>
    </row>
    <row r="68" spans="1:28" ht="25.5" x14ac:dyDescent="0.2">
      <c r="A68" s="4" t="s">
        <v>347</v>
      </c>
      <c r="B68" s="15" t="s">
        <v>237</v>
      </c>
      <c r="C68" s="15" t="s">
        <v>358</v>
      </c>
      <c r="D68" s="15" t="s">
        <v>237</v>
      </c>
      <c r="E68" s="15" t="s">
        <v>358</v>
      </c>
      <c r="F68" s="15" t="s">
        <v>262</v>
      </c>
      <c r="G68" s="15" t="s">
        <v>263</v>
      </c>
      <c r="H68" s="15" t="s">
        <v>264</v>
      </c>
      <c r="I68" s="15" t="s">
        <v>204</v>
      </c>
      <c r="J68" s="15" t="s">
        <v>205</v>
      </c>
      <c r="K68" s="15" t="s">
        <v>161</v>
      </c>
      <c r="L68" s="15">
        <v>20200</v>
      </c>
      <c r="M68" s="17">
        <v>2500</v>
      </c>
      <c r="N68" s="7" t="s">
        <v>244</v>
      </c>
      <c r="O68" s="9"/>
      <c r="P68" s="16">
        <f t="shared" si="5"/>
        <v>1160000</v>
      </c>
      <c r="Q68" s="17">
        <v>110000</v>
      </c>
      <c r="R68" s="17">
        <v>90000</v>
      </c>
      <c r="S68" s="17">
        <v>90000</v>
      </c>
      <c r="T68" s="17">
        <v>80000</v>
      </c>
      <c r="U68" s="17">
        <v>80000</v>
      </c>
      <c r="V68" s="17">
        <v>80000</v>
      </c>
      <c r="W68" s="17">
        <v>80000</v>
      </c>
      <c r="X68" s="17">
        <v>90000</v>
      </c>
      <c r="Y68" s="17">
        <v>90000</v>
      </c>
      <c r="Z68" s="17">
        <v>130000</v>
      </c>
      <c r="AA68" s="17">
        <v>120000</v>
      </c>
      <c r="AB68" s="17">
        <v>120000</v>
      </c>
    </row>
    <row r="69" spans="1:28" ht="25.5" x14ac:dyDescent="0.2">
      <c r="A69" s="4" t="s">
        <v>348</v>
      </c>
      <c r="B69" s="15" t="s">
        <v>237</v>
      </c>
      <c r="C69" s="15" t="s">
        <v>359</v>
      </c>
      <c r="D69" s="15" t="s">
        <v>237</v>
      </c>
      <c r="E69" s="15" t="s">
        <v>359</v>
      </c>
      <c r="F69" s="15" t="s">
        <v>239</v>
      </c>
      <c r="G69" s="15" t="s">
        <v>265</v>
      </c>
      <c r="H69" s="15" t="s">
        <v>266</v>
      </c>
      <c r="I69" s="15" t="s">
        <v>204</v>
      </c>
      <c r="J69" s="15" t="s">
        <v>205</v>
      </c>
      <c r="K69" s="15" t="s">
        <v>161</v>
      </c>
      <c r="L69" s="15">
        <v>2500</v>
      </c>
      <c r="M69" s="15">
        <v>250</v>
      </c>
      <c r="N69" s="7" t="s">
        <v>244</v>
      </c>
      <c r="O69" s="9"/>
      <c r="P69" s="16">
        <f t="shared" si="5"/>
        <v>199400</v>
      </c>
      <c r="Q69" s="17">
        <v>17900</v>
      </c>
      <c r="R69" s="17">
        <v>25500</v>
      </c>
      <c r="S69" s="17">
        <v>35500</v>
      </c>
      <c r="T69" s="17">
        <v>46000</v>
      </c>
      <c r="U69" s="17">
        <v>26300</v>
      </c>
      <c r="V69" s="17">
        <v>24000</v>
      </c>
      <c r="W69" s="17">
        <v>11400</v>
      </c>
      <c r="X69" s="17">
        <v>4300</v>
      </c>
      <c r="Y69" s="17">
        <v>2600</v>
      </c>
      <c r="Z69" s="17">
        <v>2100</v>
      </c>
      <c r="AA69" s="17">
        <v>1000</v>
      </c>
      <c r="AB69" s="17">
        <v>2800</v>
      </c>
    </row>
    <row r="70" spans="1:28" ht="26.25" thickBot="1" x14ac:dyDescent="0.25">
      <c r="A70" s="11" t="s">
        <v>349</v>
      </c>
      <c r="B70" s="15" t="s">
        <v>237</v>
      </c>
      <c r="C70" s="15" t="s">
        <v>360</v>
      </c>
      <c r="D70" s="15" t="s">
        <v>237</v>
      </c>
      <c r="E70" s="15" t="s">
        <v>360</v>
      </c>
      <c r="F70" s="15" t="s">
        <v>267</v>
      </c>
      <c r="G70" s="15" t="s">
        <v>268</v>
      </c>
      <c r="H70" s="15" t="s">
        <v>269</v>
      </c>
      <c r="I70" s="15" t="s">
        <v>204</v>
      </c>
      <c r="J70" s="15" t="s">
        <v>219</v>
      </c>
      <c r="K70" s="15" t="s">
        <v>220</v>
      </c>
      <c r="L70" s="15">
        <v>600</v>
      </c>
      <c r="M70" s="15">
        <v>40</v>
      </c>
      <c r="N70" s="7"/>
      <c r="O70" s="9"/>
      <c r="P70" s="16">
        <f t="shared" si="5"/>
        <v>8900</v>
      </c>
      <c r="Q70" s="17">
        <v>750</v>
      </c>
      <c r="R70" s="17">
        <v>950</v>
      </c>
      <c r="S70" s="17">
        <v>1100</v>
      </c>
      <c r="T70" s="17">
        <v>1250</v>
      </c>
      <c r="U70" s="17">
        <v>1300</v>
      </c>
      <c r="V70" s="17">
        <v>950</v>
      </c>
      <c r="W70" s="17">
        <v>600</v>
      </c>
      <c r="X70" s="17">
        <v>550</v>
      </c>
      <c r="Y70" s="17">
        <v>400</v>
      </c>
      <c r="Z70" s="17">
        <v>300</v>
      </c>
      <c r="AA70" s="17">
        <v>200</v>
      </c>
      <c r="AB70" s="17">
        <v>550</v>
      </c>
    </row>
    <row r="71" spans="1:28" ht="18.75" thickBot="1" x14ac:dyDescent="0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32" t="s">
        <v>30</v>
      </c>
      <c r="N71" s="33"/>
      <c r="O71" s="34"/>
      <c r="P71" s="24">
        <f>SUM(P3:P70)</f>
        <v>15577586.666666668</v>
      </c>
      <c r="Q71" s="24">
        <f t="shared" ref="Q71:AB71" si="6">SUM(Q3:Q70)</f>
        <v>1132207.6666666667</v>
      </c>
      <c r="R71" s="24">
        <f t="shared" si="6"/>
        <v>1641000</v>
      </c>
      <c r="S71" s="24">
        <f t="shared" si="6"/>
        <v>2146434</v>
      </c>
      <c r="T71" s="24">
        <f t="shared" si="6"/>
        <v>2353914</v>
      </c>
      <c r="U71" s="24">
        <f t="shared" si="6"/>
        <v>2017795</v>
      </c>
      <c r="V71" s="24">
        <f t="shared" si="6"/>
        <v>1798383</v>
      </c>
      <c r="W71" s="24">
        <f t="shared" si="6"/>
        <v>1266916</v>
      </c>
      <c r="X71" s="24">
        <f t="shared" si="6"/>
        <v>751358</v>
      </c>
      <c r="Y71" s="24">
        <f t="shared" si="6"/>
        <v>604597</v>
      </c>
      <c r="Z71" s="24">
        <f t="shared" si="6"/>
        <v>605601</v>
      </c>
      <c r="AA71" s="24">
        <f t="shared" si="6"/>
        <v>598219</v>
      </c>
      <c r="AB71" s="24">
        <f t="shared" si="6"/>
        <v>661162</v>
      </c>
    </row>
    <row r="72" spans="1:28" ht="18.75" thickBot="1" x14ac:dyDescent="0.25">
      <c r="M72" s="31" t="s">
        <v>29</v>
      </c>
      <c r="N72" s="31"/>
      <c r="O72" s="31"/>
      <c r="P72" s="8">
        <f>+P71*0.85</f>
        <v>13240948.666666668</v>
      </c>
    </row>
    <row r="73" spans="1:28" ht="18.75" thickBot="1" x14ac:dyDescent="0.25">
      <c r="M73" s="31" t="s">
        <v>311</v>
      </c>
      <c r="N73" s="31"/>
      <c r="O73" s="31"/>
      <c r="P73" s="8">
        <f>+P72*1.3</f>
        <v>17213233.266666669</v>
      </c>
      <c r="T73" s="5"/>
    </row>
  </sheetData>
  <autoFilter ref="A2:AB22"/>
  <mergeCells count="4">
    <mergeCell ref="M72:O72"/>
    <mergeCell ref="M73:O73"/>
    <mergeCell ref="M71:O71"/>
    <mergeCell ref="A1:AB1"/>
  </mergeCells>
  <phoneticPr fontId="6" type="noConversion"/>
  <conditionalFormatting sqref="J50">
    <cfRule type="cellIs" dxfId="16" priority="4" operator="equal">
      <formula>"HIBÁS POD!"</formula>
    </cfRule>
  </conditionalFormatting>
  <conditionalFormatting sqref="J51:K58">
    <cfRule type="cellIs" dxfId="15" priority="3" operator="equal">
      <formula>"HIBÁS POD!"</formula>
    </cfRule>
  </conditionalFormatting>
  <conditionalFormatting sqref="J59:K70">
    <cfRule type="cellIs" dxfId="14" priority="2" operator="equal">
      <formula>"HIBÁS POD!"</formula>
    </cfRule>
  </conditionalFormatting>
  <conditionalFormatting sqref="J13:K35">
    <cfRule type="cellIs" dxfId="13" priority="17" operator="equal">
      <formula>"HIBÁS POD!"</formula>
    </cfRule>
  </conditionalFormatting>
  <conditionalFormatting sqref="J38 J36:K36">
    <cfRule type="cellIs" dxfId="12" priority="11" operator="equal">
      <formula>"HIBÁS POD!"</formula>
    </cfRule>
  </conditionalFormatting>
  <conditionalFormatting sqref="J39">
    <cfRule type="cellIs" dxfId="11" priority="16" operator="equal">
      <formula>"HIBÁS POD!"</formula>
    </cfRule>
  </conditionalFormatting>
  <conditionalFormatting sqref="K39">
    <cfRule type="cellIs" dxfId="10" priority="15" operator="equal">
      <formula>"HIBÁS POD!"</formula>
    </cfRule>
  </conditionalFormatting>
  <conditionalFormatting sqref="K37">
    <cfRule type="cellIs" dxfId="9" priority="14" operator="equal">
      <formula>"HIBÁS POD!"</formula>
    </cfRule>
  </conditionalFormatting>
  <conditionalFormatting sqref="J37">
    <cfRule type="cellIs" dxfId="8" priority="13" operator="equal">
      <formula>"HIBÁS POD!"</formula>
    </cfRule>
  </conditionalFormatting>
  <conditionalFormatting sqref="K38">
    <cfRule type="cellIs" dxfId="7" priority="12" operator="equal">
      <formula>"HIBÁS POD!"</formula>
    </cfRule>
  </conditionalFormatting>
  <conditionalFormatting sqref="K40">
    <cfRule type="cellIs" dxfId="6" priority="10" operator="equal">
      <formula>"HIBÁS POD!"</formula>
    </cfRule>
  </conditionalFormatting>
  <conditionalFormatting sqref="J40">
    <cfRule type="cellIs" dxfId="5" priority="9" operator="equal">
      <formula>"HIBÁS POD!"</formula>
    </cfRule>
  </conditionalFormatting>
  <conditionalFormatting sqref="J41:K45">
    <cfRule type="cellIs" dxfId="4" priority="8" operator="equal">
      <formula>"HIBÁS POD!"</formula>
    </cfRule>
  </conditionalFormatting>
  <conditionalFormatting sqref="J46 J47:K48">
    <cfRule type="cellIs" dxfId="3" priority="7" operator="equal">
      <formula>"HIBÁS POD!"</formula>
    </cfRule>
  </conditionalFormatting>
  <conditionalFormatting sqref="K46">
    <cfRule type="cellIs" dxfId="2" priority="6" operator="equal">
      <formula>"HIBÁS POD!"</formula>
    </cfRule>
  </conditionalFormatting>
  <conditionalFormatting sqref="J49:K49">
    <cfRule type="cellIs" dxfId="1" priority="5" operator="equal">
      <formula>"HIBÁS POD!"</formula>
    </cfRule>
  </conditionalFormatting>
  <conditionalFormatting sqref="J3:K12">
    <cfRule type="cellIs" dxfId="0" priority="1" operator="equal">
      <formula>"HIBÁS POD!"</formula>
    </cfRule>
  </conditionalFormatting>
  <printOptions horizontalCentered="1"/>
  <pageMargins left="0.35433070866141736" right="0.35433070866141736" top="0.78740157480314965" bottom="0.78740157480314965" header="0.39370078740157483" footer="0.39370078740157483"/>
  <pageSetup paperSize="8" scale="32" orientation="landscape" r:id="rId1"/>
  <headerFooter alignWithMargins="0">
    <oddHeader>&amp;L&amp;F</oddHeader>
    <oddFooter>&amp;P. oldal, összesen: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 m3h felett</vt:lpstr>
      <vt:lpstr>'20 m3h felett'!Nyomtatási_cím</vt:lpstr>
      <vt:lpstr>'20 m3h felett'!Nyomtatási_terület</vt:lpstr>
    </vt:vector>
  </TitlesOfParts>
  <Company>Sourcing Hungary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Földgáz műszaki adatlap</dc:title>
  <dc:creator>Székely Attila</dc:creator>
  <cp:lastModifiedBy>dr. Szalai Zoltán</cp:lastModifiedBy>
  <cp:lastPrinted>2016-06-07T08:49:36Z</cp:lastPrinted>
  <dcterms:created xsi:type="dcterms:W3CDTF">2010-04-06T10:27:13Z</dcterms:created>
  <dcterms:modified xsi:type="dcterms:W3CDTF">2016-06-14T13:35:14Z</dcterms:modified>
</cp:coreProperties>
</file>